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65" windowWidth="14505" windowHeight="9900" activeTab="1"/>
  </bookViews>
  <sheets>
    <sheet name="各系总成绩" sheetId="13" r:id="rId1"/>
    <sheet name="宿舍评比" sheetId="8" r:id="rId2"/>
    <sheet name="素质拓展" sheetId="9" r:id="rId3"/>
    <sheet name="知识竞赛" sheetId="10" r:id="rId4"/>
    <sheet name="手工制品" sheetId="11" r:id="rId5"/>
    <sheet name="摄影展" sheetId="12" r:id="rId6"/>
  </sheets>
  <definedNames>
    <definedName name="_xlnm._FilterDatabase" localSheetId="1" hidden="1">宿舍评比!$A$2:$T$36</definedName>
  </definedNames>
  <calcPr calcId="144525"/>
</workbook>
</file>

<file path=xl/calcChain.xml><?xml version="1.0" encoding="utf-8"?>
<calcChain xmlns="http://schemas.openxmlformats.org/spreadsheetml/2006/main">
  <c r="K44" i="11" l="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R35" i="8"/>
  <c r="Q35" i="8"/>
  <c r="P35" i="8"/>
  <c r="O35" i="8"/>
  <c r="R34" i="8"/>
  <c r="Q34" i="8"/>
  <c r="P34" i="8"/>
  <c r="O34" i="8"/>
  <c r="R33" i="8"/>
  <c r="Q33" i="8"/>
  <c r="P33" i="8"/>
  <c r="O33" i="8"/>
  <c r="R32" i="8"/>
  <c r="Q32" i="8"/>
  <c r="P32" i="8"/>
  <c r="O32" i="8"/>
  <c r="R31" i="8"/>
  <c r="Q31" i="8"/>
  <c r="P31" i="8"/>
  <c r="O31" i="8"/>
  <c r="R30" i="8"/>
  <c r="Q30" i="8"/>
  <c r="P30" i="8"/>
  <c r="O30" i="8"/>
  <c r="R29" i="8"/>
  <c r="Q29" i="8"/>
  <c r="P29" i="8"/>
  <c r="O29" i="8"/>
  <c r="R28" i="8"/>
  <c r="Q28" i="8"/>
  <c r="P28" i="8"/>
  <c r="O28" i="8"/>
  <c r="R27" i="8"/>
  <c r="Q27" i="8"/>
  <c r="P27" i="8"/>
  <c r="O27" i="8"/>
  <c r="R26" i="8"/>
  <c r="Q26" i="8"/>
  <c r="P26" i="8"/>
  <c r="O26" i="8"/>
  <c r="R25" i="8"/>
  <c r="Q25" i="8"/>
  <c r="P25" i="8"/>
  <c r="O25" i="8"/>
  <c r="R24" i="8"/>
  <c r="Q24" i="8"/>
  <c r="P24" i="8"/>
  <c r="O24" i="8"/>
  <c r="R23" i="8"/>
  <c r="Q23" i="8"/>
  <c r="P23" i="8"/>
  <c r="O23" i="8"/>
  <c r="R22" i="8"/>
  <c r="Q22" i="8"/>
  <c r="P22" i="8"/>
  <c r="O22" i="8"/>
  <c r="R21" i="8"/>
  <c r="Q21" i="8"/>
  <c r="P21" i="8"/>
  <c r="O21" i="8"/>
  <c r="R20" i="8"/>
  <c r="Q20" i="8"/>
  <c r="P20" i="8"/>
  <c r="O20" i="8"/>
  <c r="R19" i="8"/>
  <c r="Q19" i="8"/>
  <c r="P19" i="8"/>
  <c r="O19" i="8"/>
  <c r="R18" i="8"/>
  <c r="Q18" i="8"/>
  <c r="P18" i="8"/>
  <c r="O18" i="8"/>
  <c r="R17" i="8"/>
  <c r="Q17" i="8"/>
  <c r="P17" i="8"/>
  <c r="O17" i="8"/>
  <c r="R16" i="8"/>
  <c r="Q16" i="8"/>
  <c r="P16" i="8"/>
  <c r="O16" i="8"/>
  <c r="R15" i="8"/>
  <c r="Q15" i="8"/>
  <c r="P15" i="8"/>
  <c r="O15" i="8"/>
  <c r="R14" i="8"/>
  <c r="Q14" i="8"/>
  <c r="P14" i="8"/>
  <c r="O14" i="8"/>
  <c r="R13" i="8"/>
  <c r="Q13" i="8"/>
  <c r="P13" i="8"/>
  <c r="O13" i="8"/>
  <c r="R12" i="8"/>
  <c r="Q12" i="8"/>
  <c r="P12" i="8"/>
  <c r="O12" i="8"/>
  <c r="R11" i="8"/>
  <c r="Q11" i="8"/>
  <c r="P11" i="8"/>
  <c r="O11" i="8"/>
  <c r="R10" i="8"/>
  <c r="Q10" i="8"/>
  <c r="P10" i="8"/>
  <c r="O10" i="8"/>
  <c r="R9" i="8"/>
  <c r="Q9" i="8"/>
  <c r="P9" i="8"/>
  <c r="O9" i="8"/>
  <c r="R8" i="8"/>
  <c r="Q8" i="8"/>
  <c r="P8" i="8"/>
  <c r="O8" i="8"/>
  <c r="R7" i="8"/>
  <c r="Q7" i="8"/>
  <c r="P7" i="8"/>
  <c r="O7" i="8"/>
  <c r="R6" i="8"/>
  <c r="Q6" i="8"/>
  <c r="P6" i="8"/>
  <c r="O6" i="8"/>
  <c r="R5" i="8"/>
  <c r="Q5" i="8"/>
  <c r="P5" i="8"/>
  <c r="O5" i="8"/>
  <c r="R4" i="8"/>
  <c r="Q4" i="8"/>
  <c r="P4" i="8"/>
  <c r="O4" i="8"/>
  <c r="R3" i="8"/>
  <c r="Q3" i="8"/>
  <c r="P3" i="8"/>
  <c r="O3" i="8"/>
  <c r="F6" i="13"/>
  <c r="M6" i="13" s="1"/>
  <c r="M5" i="13"/>
  <c r="F5" i="13"/>
  <c r="F4" i="13"/>
  <c r="M4" i="13" s="1"/>
</calcChain>
</file>

<file path=xl/sharedStrings.xml><?xml version="1.0" encoding="utf-8"?>
<sst xmlns="http://schemas.openxmlformats.org/spreadsheetml/2006/main" count="473" uniqueCount="258">
  <si>
    <t>第六届公寓文化节集体奖与各项活动得奖情况一览表（四水厂路校区）</t>
  </si>
  <si>
    <t>序号</t>
  </si>
  <si>
    <t>系别</t>
  </si>
  <si>
    <t>宿舍风采大赛</t>
  </si>
  <si>
    <t>宿舍摄影展</t>
  </si>
  <si>
    <t>安全知识竞赛</t>
  </si>
  <si>
    <t>素质拓展</t>
  </si>
  <si>
    <t>手工制作</t>
  </si>
  <si>
    <t>总分</t>
  </si>
  <si>
    <t>得分奖项</t>
  </si>
  <si>
    <t>所得分数</t>
  </si>
  <si>
    <t>建筑系</t>
  </si>
  <si>
    <t>一等奖1个        三等奖5个</t>
  </si>
  <si>
    <t xml:space="preserve">一等奖1个    </t>
  </si>
  <si>
    <t>二等奖1个
优秀奖1个</t>
  </si>
  <si>
    <t>二等奖1个
三等奖4个</t>
  </si>
  <si>
    <t xml:space="preserve">二等奖2个
三等奖5个  </t>
  </si>
  <si>
    <t xml:space="preserve">二等奖1个    </t>
  </si>
  <si>
    <t>优秀奖2个</t>
  </si>
  <si>
    <t>一等奖2个
二等奖2个
三等奖1个</t>
  </si>
  <si>
    <t>三等奖1个</t>
  </si>
  <si>
    <t xml:space="preserve">一等奖2个   
二等奖2个
</t>
  </si>
  <si>
    <t>一等奖1个</t>
  </si>
  <si>
    <t>一等奖1个
二等奖1个</t>
  </si>
  <si>
    <t>第六届公寓文化节“风采宿舍”活动评分情况汇总表（四水厂路校区）</t>
  </si>
  <si>
    <t>公寓号</t>
  </si>
  <si>
    <t>宿舍号</t>
  </si>
  <si>
    <t>系部</t>
  </si>
  <si>
    <t>成绩1</t>
  </si>
  <si>
    <t>成绩2</t>
  </si>
  <si>
    <t>成绩3</t>
  </si>
  <si>
    <t>成绩4</t>
  </si>
  <si>
    <t>成绩5</t>
  </si>
  <si>
    <t>成绩6</t>
  </si>
  <si>
    <t>成绩7</t>
  </si>
  <si>
    <t>成绩8</t>
  </si>
  <si>
    <t>成绩9</t>
  </si>
  <si>
    <t>成绩10</t>
  </si>
  <si>
    <t>教师检查平均分</t>
  </si>
  <si>
    <t>学生抽查平均分</t>
  </si>
  <si>
    <t>加权均分（教师70%学生30%）</t>
  </si>
  <si>
    <t>获奖等级</t>
  </si>
  <si>
    <t>备注</t>
  </si>
  <si>
    <t>一等奖</t>
  </si>
  <si>
    <t>二等奖</t>
  </si>
  <si>
    <t>本科试点班</t>
  </si>
  <si>
    <t>测绘工程系</t>
  </si>
  <si>
    <t>三等奖</t>
  </si>
  <si>
    <t>平7</t>
  </si>
  <si>
    <t>平10</t>
  </si>
  <si>
    <t>注：成绩1-6为老师打分，成绩7-10为学生打分，平均分是按去掉一个最高分去掉一个最低分来计算</t>
  </si>
  <si>
    <t>第六届公寓文化节“素质拓展”活动得分情况汇总表（四水厂路校区）</t>
  </si>
  <si>
    <t>男/女</t>
  </si>
  <si>
    <t>用时</t>
  </si>
  <si>
    <t>名次</t>
  </si>
  <si>
    <t>奖项</t>
  </si>
  <si>
    <t>得分</t>
  </si>
  <si>
    <t>男</t>
  </si>
  <si>
    <t>21"51"00</t>
  </si>
  <si>
    <t>第二名</t>
  </si>
  <si>
    <t>1.8分</t>
  </si>
  <si>
    <t>女</t>
  </si>
  <si>
    <t>29"37"00</t>
  </si>
  <si>
    <t>第六名</t>
  </si>
  <si>
    <t>优秀奖</t>
  </si>
  <si>
    <t>1.4分</t>
  </si>
  <si>
    <t>25"27"00</t>
  </si>
  <si>
    <t>第五名</t>
  </si>
  <si>
    <t>25"09"00</t>
  </si>
  <si>
    <t>第四名</t>
  </si>
  <si>
    <t>20"02"00</t>
  </si>
  <si>
    <t>第一名</t>
  </si>
  <si>
    <t>2分</t>
  </si>
  <si>
    <t>30"01"00</t>
  </si>
  <si>
    <t>第七名</t>
  </si>
  <si>
    <t>32"00"00</t>
  </si>
  <si>
    <t>第八名</t>
  </si>
  <si>
    <t>25"04"00</t>
  </si>
  <si>
    <t>第三名</t>
  </si>
  <si>
    <t>1.6分</t>
  </si>
  <si>
    <t>第六届公寓文化节“校园安全知识竞赛”得分情况汇总表（四水厂路校区）</t>
  </si>
  <si>
    <t>获得奖项</t>
  </si>
  <si>
    <t>个人优秀奖</t>
  </si>
  <si>
    <t>第六届公寓文化节“心随手动才艺秀”作品评分情况汇总表（四水厂路校区）</t>
  </si>
  <si>
    <t>班级</t>
  </si>
  <si>
    <t>姓名</t>
  </si>
  <si>
    <t>作品</t>
  </si>
  <si>
    <t>学生1</t>
  </si>
  <si>
    <t xml:space="preserve">学生2 </t>
  </si>
  <si>
    <t>学生3</t>
  </si>
  <si>
    <t>学生4</t>
  </si>
  <si>
    <t>学生5</t>
  </si>
  <si>
    <t>获奖名次</t>
  </si>
  <si>
    <t>加分分值</t>
  </si>
  <si>
    <t>测绘</t>
  </si>
  <si>
    <t>测绘1701</t>
  </si>
  <si>
    <t>陈义超</t>
  </si>
  <si>
    <t>面具</t>
  </si>
  <si>
    <t>电气</t>
  </si>
  <si>
    <t>铁供1701</t>
  </si>
  <si>
    <t>李静</t>
  </si>
  <si>
    <t>干果筷子屋</t>
  </si>
  <si>
    <t>铁供1601</t>
  </si>
  <si>
    <t>王浩</t>
  </si>
  <si>
    <t>空气加湿器</t>
  </si>
  <si>
    <t>梅兰竹菊画</t>
  </si>
  <si>
    <t>建筑</t>
  </si>
  <si>
    <t>建工1702</t>
  </si>
  <si>
    <t>李鑫</t>
  </si>
  <si>
    <t>大船</t>
  </si>
  <si>
    <t>牛飞帆</t>
  </si>
  <si>
    <t>手工花</t>
  </si>
  <si>
    <t>城轨1731</t>
  </si>
  <si>
    <t>李旭康</t>
  </si>
  <si>
    <t>城堡</t>
  </si>
  <si>
    <t>本科</t>
  </si>
  <si>
    <t>工1704</t>
  </si>
  <si>
    <t>王守全</t>
  </si>
  <si>
    <t>毛笔字</t>
  </si>
  <si>
    <t>闫杰</t>
  </si>
  <si>
    <t>迷你电动车</t>
  </si>
  <si>
    <t>建材1701</t>
  </si>
  <si>
    <t>石圣川</t>
  </si>
  <si>
    <t>竹筷子水车</t>
  </si>
  <si>
    <t>王玉彪</t>
  </si>
  <si>
    <t>手工桌子</t>
  </si>
  <si>
    <t>造价1701</t>
  </si>
  <si>
    <t>卢梦宇</t>
  </si>
  <si>
    <t>书法</t>
  </si>
  <si>
    <t>陆天宇</t>
  </si>
  <si>
    <t>掘进机1701</t>
  </si>
  <si>
    <t>张云飞</t>
  </si>
  <si>
    <t>爱晚亭</t>
  </si>
  <si>
    <t>绣球</t>
  </si>
  <si>
    <t>孔令帅</t>
  </si>
  <si>
    <t>凳子</t>
  </si>
  <si>
    <t>城供1731</t>
  </si>
  <si>
    <t>高上</t>
  </si>
  <si>
    <t>龙剪纸</t>
  </si>
  <si>
    <t>张涵</t>
  </si>
  <si>
    <t>火箭</t>
  </si>
  <si>
    <t>建智1701</t>
  </si>
  <si>
    <t>卢子一</t>
  </si>
  <si>
    <t>扑克房子</t>
  </si>
  <si>
    <t>曾广、吴志琪</t>
  </si>
  <si>
    <t>菠萝</t>
  </si>
  <si>
    <t>铁供1731</t>
  </si>
  <si>
    <t>刘雷</t>
  </si>
  <si>
    <t>碳素画</t>
  </si>
  <si>
    <t>测量1701</t>
  </si>
  <si>
    <t>姜吉星</t>
  </si>
  <si>
    <t>筷子风车</t>
  </si>
  <si>
    <t>顾书玮</t>
  </si>
  <si>
    <t>金字塔</t>
  </si>
  <si>
    <t>赵帅</t>
  </si>
  <si>
    <t>雪糕棍房子</t>
  </si>
  <si>
    <t>任卫东</t>
  </si>
  <si>
    <t>飞机</t>
  </si>
  <si>
    <t>白华</t>
  </si>
  <si>
    <t>易拉罐帆船</t>
  </si>
  <si>
    <t>曾广、王凯、孔令帅</t>
  </si>
  <si>
    <t>抽屉</t>
  </si>
  <si>
    <t>王瑞欣、武朋佳、刘傲雪</t>
  </si>
  <si>
    <t>水车</t>
  </si>
  <si>
    <t>设备1731</t>
  </si>
  <si>
    <t>张丽娇</t>
  </si>
  <si>
    <t>纸杯小兔</t>
  </si>
  <si>
    <t>电自1702</t>
  </si>
  <si>
    <t>鲍立宝</t>
  </si>
  <si>
    <t>纸雕艺术</t>
  </si>
  <si>
    <t>易婉莹</t>
  </si>
  <si>
    <t>时钟（光盘）</t>
  </si>
  <si>
    <t>杨志伟</t>
  </si>
  <si>
    <t>灯笼</t>
  </si>
  <si>
    <t>杨孟昕</t>
  </si>
  <si>
    <t>水管支架钟表</t>
  </si>
  <si>
    <t>朱佳怡</t>
  </si>
  <si>
    <t>紫色纸杯鲸鱼</t>
  </si>
  <si>
    <t>向日葵</t>
  </si>
  <si>
    <t>电自1701</t>
  </si>
  <si>
    <t>张琪、初思妘</t>
  </si>
  <si>
    <t>盆栽</t>
  </si>
  <si>
    <t>设备1732</t>
  </si>
  <si>
    <t>孙浩洋</t>
  </si>
  <si>
    <t>抽奖箱</t>
  </si>
  <si>
    <t>吴显博</t>
  </si>
  <si>
    <t>画（高铁）</t>
  </si>
  <si>
    <t>地籍1701</t>
  </si>
  <si>
    <t>高楠</t>
  </si>
  <si>
    <t>王宁</t>
  </si>
  <si>
    <t>笔筒</t>
  </si>
  <si>
    <t>王朝</t>
  </si>
  <si>
    <t>纸抽箱</t>
  </si>
  <si>
    <t>李龙奇</t>
  </si>
  <si>
    <t>铁丝人</t>
  </si>
  <si>
    <t>第六届公寓文化节“宿舍摄影展”评分情况汇总表（四水厂路校区）</t>
  </si>
  <si>
    <t>作者姓名</t>
  </si>
  <si>
    <t>线下评选分数</t>
  </si>
  <si>
    <t>占总分60%折合</t>
  </si>
  <si>
    <t>线上评选分数</t>
  </si>
  <si>
    <t>占总分40%折合</t>
  </si>
  <si>
    <t>总分数</t>
  </si>
  <si>
    <t>所在系加分分值</t>
  </si>
  <si>
    <t>分数1</t>
  </si>
  <si>
    <t>分数2</t>
  </si>
  <si>
    <t>分数3</t>
  </si>
  <si>
    <t>分数4</t>
  </si>
  <si>
    <t>得票数</t>
  </si>
  <si>
    <t>分数（所得票数10票计1分）</t>
  </si>
  <si>
    <t>张孟亚</t>
  </si>
  <si>
    <t>测绘1701班</t>
  </si>
  <si>
    <t>1分</t>
  </si>
  <si>
    <t>吕健</t>
  </si>
  <si>
    <t>建材1701班</t>
  </si>
  <si>
    <t>0.9分</t>
  </si>
  <si>
    <t>段钧涛</t>
  </si>
  <si>
    <t>掘进机1701班</t>
  </si>
  <si>
    <t>李选付</t>
  </si>
  <si>
    <t>朱家怡</t>
  </si>
  <si>
    <t>铁道供电1701班</t>
  </si>
  <si>
    <t>建智1701班</t>
  </si>
  <si>
    <t>0.8分</t>
  </si>
  <si>
    <t>李多</t>
  </si>
  <si>
    <t>李国鼎</t>
  </si>
  <si>
    <t>城轨供电1731班</t>
  </si>
  <si>
    <t>薛伟东</t>
  </si>
  <si>
    <t>造价1701班</t>
  </si>
  <si>
    <t>卫亚东</t>
  </si>
  <si>
    <t>城轨供电1701班</t>
  </si>
  <si>
    <t>校晓冰</t>
  </si>
  <si>
    <t>电自1601班</t>
  </si>
  <si>
    <t>席健东</t>
  </si>
  <si>
    <t>建设1732班</t>
  </si>
  <si>
    <t>孙浩阳</t>
  </si>
  <si>
    <t>石胜川</t>
  </si>
  <si>
    <t>徐天洛霖</t>
  </si>
  <si>
    <t>电自1702班</t>
  </si>
  <si>
    <t>陈昭凯</t>
  </si>
  <si>
    <t>电自1602班</t>
  </si>
  <si>
    <t>刘铭琛</t>
  </si>
  <si>
    <t>铁道供电1603班</t>
  </si>
  <si>
    <t>张丁洋</t>
  </si>
  <si>
    <t>电自1701班</t>
  </si>
  <si>
    <t>张志刚</t>
  </si>
  <si>
    <t>建工1702班</t>
  </si>
  <si>
    <t>刘明煊</t>
  </si>
  <si>
    <t>韩跃龙</t>
  </si>
  <si>
    <t>建设1731班</t>
  </si>
  <si>
    <t>王子龙</t>
  </si>
  <si>
    <t>李淳朴</t>
  </si>
  <si>
    <t>一等奖2个      二等奖4个       三等奖1个</t>
    <phoneticPr fontId="15" type="noConversion"/>
  </si>
  <si>
    <t>一等奖1个    二等奖1个 
三等奖5个</t>
    <phoneticPr fontId="15" type="noConversion"/>
  </si>
  <si>
    <t>电气工程系</t>
    <phoneticPr fontId="15" type="noConversion"/>
  </si>
  <si>
    <t>测绘工程系</t>
    <phoneticPr fontId="15" type="noConversion"/>
  </si>
  <si>
    <t>电气工程系</t>
  </si>
  <si>
    <t>电气工程系</t>
    <phoneticPr fontId="15" type="noConversion"/>
  </si>
  <si>
    <t>电气工程系</t>
    <phoneticPr fontId="15" type="noConversion"/>
  </si>
  <si>
    <t>测绘工程系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</si>
</sst>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_);[Red]\(0.00\)"/>
    <numFmt numFmtId="178" formatCode="0_);[Red]\(0\)"/>
    <numFmt numFmtId="179" formatCode="0_ "/>
    <numFmt numFmtId="180" formatCode="0.000_ "/>
    <numFmt numFmtId="181" formatCode="h:mm;@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46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77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5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B1" zoomScale="85" zoomScaleNormal="85" workbookViewId="0">
      <selection activeCell="C23" sqref="C23"/>
    </sheetView>
  </sheetViews>
  <sheetFormatPr defaultColWidth="8.875" defaultRowHeight="13.5"/>
  <cols>
    <col min="1" max="12" width="13.625" customWidth="1"/>
    <col min="13" max="13" width="12.625" style="35" customWidth="1"/>
  </cols>
  <sheetData>
    <row r="1" spans="1:13" ht="51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3" customFormat="1" ht="26.25" customHeight="1">
      <c r="A2" s="46" t="s">
        <v>1</v>
      </c>
      <c r="B2" s="46" t="s">
        <v>2</v>
      </c>
      <c r="C2" s="48" t="s">
        <v>3</v>
      </c>
      <c r="D2" s="48"/>
      <c r="E2" s="48" t="s">
        <v>4</v>
      </c>
      <c r="F2" s="48"/>
      <c r="G2" s="48" t="s">
        <v>5</v>
      </c>
      <c r="H2" s="48"/>
      <c r="I2" s="48" t="s">
        <v>6</v>
      </c>
      <c r="J2" s="48"/>
      <c r="K2" s="48" t="s">
        <v>7</v>
      </c>
      <c r="L2" s="48"/>
      <c r="M2" s="49" t="s">
        <v>8</v>
      </c>
    </row>
    <row r="3" spans="1:13" s="43" customFormat="1" ht="27.95" customHeight="1">
      <c r="A3" s="38"/>
      <c r="B3" s="38"/>
      <c r="C3" s="46" t="s">
        <v>9</v>
      </c>
      <c r="D3" s="46" t="s">
        <v>10</v>
      </c>
      <c r="E3" s="46" t="s">
        <v>9</v>
      </c>
      <c r="F3" s="46" t="s">
        <v>10</v>
      </c>
      <c r="G3" s="46" t="s">
        <v>9</v>
      </c>
      <c r="H3" s="46" t="s">
        <v>10</v>
      </c>
      <c r="I3" s="46" t="s">
        <v>9</v>
      </c>
      <c r="J3" s="46" t="s">
        <v>10</v>
      </c>
      <c r="K3" s="46" t="s">
        <v>9</v>
      </c>
      <c r="L3" s="46" t="s">
        <v>10</v>
      </c>
      <c r="M3" s="49"/>
    </row>
    <row r="4" spans="1:13" s="43" customFormat="1" ht="63.75" customHeight="1">
      <c r="A4" s="38">
        <v>1</v>
      </c>
      <c r="B4" s="38" t="s">
        <v>11</v>
      </c>
      <c r="C4" s="39" t="s">
        <v>12</v>
      </c>
      <c r="D4" s="40">
        <v>53.844000000000001</v>
      </c>
      <c r="E4" s="39" t="s">
        <v>251</v>
      </c>
      <c r="F4" s="38">
        <f>1+0.9+5*0.8</f>
        <v>5.9</v>
      </c>
      <c r="G4" s="41" t="s">
        <v>13</v>
      </c>
      <c r="H4" s="38">
        <v>12</v>
      </c>
      <c r="I4" s="41" t="s">
        <v>14</v>
      </c>
      <c r="J4" s="38">
        <v>3.2</v>
      </c>
      <c r="K4" s="41" t="s">
        <v>15</v>
      </c>
      <c r="L4" s="38">
        <v>8.1999999999999993</v>
      </c>
      <c r="M4" s="42">
        <f>SUM(D4+F4+H4+J4+L4)</f>
        <v>83.144000000000005</v>
      </c>
    </row>
    <row r="5" spans="1:13" s="45" customFormat="1" ht="75.75" customHeight="1">
      <c r="A5" s="38">
        <v>2</v>
      </c>
      <c r="B5" s="38" t="s">
        <v>252</v>
      </c>
      <c r="C5" s="41" t="s">
        <v>250</v>
      </c>
      <c r="D5" s="44">
        <v>54.231000000000002</v>
      </c>
      <c r="E5" s="41" t="s">
        <v>16</v>
      </c>
      <c r="F5" s="38">
        <f>2*0.9+5*0.8</f>
        <v>5.8</v>
      </c>
      <c r="G5" s="41" t="s">
        <v>17</v>
      </c>
      <c r="H5" s="38">
        <v>11</v>
      </c>
      <c r="I5" s="38" t="s">
        <v>18</v>
      </c>
      <c r="J5" s="38">
        <v>2.8</v>
      </c>
      <c r="K5" s="41" t="s">
        <v>19</v>
      </c>
      <c r="L5" s="38">
        <v>9.1999999999999993</v>
      </c>
      <c r="M5" s="42">
        <f>SUM(D5+F5+H5+J5+L5)</f>
        <v>83.031000000000006</v>
      </c>
    </row>
    <row r="6" spans="1:13" s="43" customFormat="1" ht="55.15" customHeight="1">
      <c r="A6" s="38">
        <v>3</v>
      </c>
      <c r="B6" s="38" t="s">
        <v>253</v>
      </c>
      <c r="C6" s="38" t="s">
        <v>20</v>
      </c>
      <c r="D6" s="40">
        <v>50.76</v>
      </c>
      <c r="E6" s="41" t="s">
        <v>21</v>
      </c>
      <c r="F6" s="38">
        <f>2+2*0.9</f>
        <v>3.8</v>
      </c>
      <c r="G6" s="41" t="s">
        <v>13</v>
      </c>
      <c r="H6" s="38">
        <v>12</v>
      </c>
      <c r="I6" s="38" t="s">
        <v>22</v>
      </c>
      <c r="J6" s="38">
        <v>2</v>
      </c>
      <c r="K6" s="41" t="s">
        <v>23</v>
      </c>
      <c r="L6" s="38">
        <v>3.8</v>
      </c>
      <c r="M6" s="42">
        <f>SUM(D6+F6+H6+J6+L6)</f>
        <v>72.36</v>
      </c>
    </row>
  </sheetData>
  <mergeCells count="7">
    <mergeCell ref="A1:M1"/>
    <mergeCell ref="C2:D2"/>
    <mergeCell ref="E2:F2"/>
    <mergeCell ref="G2:H2"/>
    <mergeCell ref="I2:J2"/>
    <mergeCell ref="K2:L2"/>
    <mergeCell ref="M2:M3"/>
  </mergeCells>
  <phoneticPr fontId="15" type="noConversion"/>
  <pageMargins left="0.74791666666666701" right="0.74791666666666701" top="0.98402777777777795" bottom="0.98402777777777795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K8" sqref="K8"/>
    </sheetView>
  </sheetViews>
  <sheetFormatPr defaultColWidth="9" defaultRowHeight="13.5"/>
  <cols>
    <col min="1" max="1" width="8.25" style="22" customWidth="1"/>
    <col min="2" max="3" width="5.875" style="22" customWidth="1"/>
    <col min="4" max="4" width="11.25" style="22" customWidth="1"/>
    <col min="5" max="9" width="8.625" style="22" customWidth="1"/>
    <col min="10" max="10" width="8.625" style="23" customWidth="1"/>
    <col min="11" max="17" width="8.625" style="22" customWidth="1"/>
    <col min="18" max="18" width="9.375" style="24" customWidth="1"/>
    <col min="19" max="20" width="9.75" style="22" customWidth="1"/>
    <col min="26" max="26" width="12.875"/>
    <col min="28" max="28" width="9.875" customWidth="1"/>
  </cols>
  <sheetData>
    <row r="1" spans="1:20" ht="48.95" customHeight="1">
      <c r="A1" s="54" t="s">
        <v>24</v>
      </c>
      <c r="B1" s="54"/>
      <c r="C1" s="54"/>
      <c r="D1" s="54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0"/>
      <c r="T1" s="70"/>
    </row>
    <row r="2" spans="1:20" ht="48.95" customHeight="1">
      <c r="A2" s="25" t="s">
        <v>1</v>
      </c>
      <c r="B2" s="25" t="s">
        <v>25</v>
      </c>
      <c r="C2" s="25" t="s">
        <v>26</v>
      </c>
      <c r="D2" s="25" t="s">
        <v>27</v>
      </c>
      <c r="E2" s="26" t="s">
        <v>28</v>
      </c>
      <c r="F2" s="26" t="s">
        <v>29</v>
      </c>
      <c r="G2" s="26" t="s">
        <v>30</v>
      </c>
      <c r="H2" s="26" t="s">
        <v>31</v>
      </c>
      <c r="I2" s="26" t="s">
        <v>32</v>
      </c>
      <c r="J2" s="26" t="s">
        <v>33</v>
      </c>
      <c r="K2" s="26" t="s">
        <v>34</v>
      </c>
      <c r="L2" s="26" t="s">
        <v>35</v>
      </c>
      <c r="M2" s="26" t="s">
        <v>36</v>
      </c>
      <c r="N2" s="26" t="s">
        <v>37</v>
      </c>
      <c r="O2" s="26" t="s">
        <v>8</v>
      </c>
      <c r="P2" s="31" t="s">
        <v>38</v>
      </c>
      <c r="Q2" s="31" t="s">
        <v>39</v>
      </c>
      <c r="R2" s="33" t="s">
        <v>40</v>
      </c>
      <c r="S2" s="26" t="s">
        <v>41</v>
      </c>
      <c r="T2" s="26" t="s">
        <v>42</v>
      </c>
    </row>
    <row r="3" spans="1:20" ht="36.75" customHeight="1">
      <c r="A3" s="27">
        <v>1</v>
      </c>
      <c r="B3" s="28">
        <v>3</v>
      </c>
      <c r="C3" s="28">
        <v>106</v>
      </c>
      <c r="D3" s="28" t="s">
        <v>254</v>
      </c>
      <c r="E3" s="10">
        <v>95</v>
      </c>
      <c r="F3" s="10">
        <v>92</v>
      </c>
      <c r="G3" s="10">
        <v>90</v>
      </c>
      <c r="H3" s="10">
        <v>95</v>
      </c>
      <c r="I3" s="10">
        <v>92</v>
      </c>
      <c r="J3" s="10">
        <v>95</v>
      </c>
      <c r="K3" s="10">
        <v>98</v>
      </c>
      <c r="L3" s="10">
        <v>95</v>
      </c>
      <c r="M3" s="10">
        <v>93</v>
      </c>
      <c r="N3" s="10">
        <v>90</v>
      </c>
      <c r="O3" s="10">
        <f t="shared" ref="O3:O35" si="0">SUM(E3:N3)</f>
        <v>935</v>
      </c>
      <c r="P3" s="32">
        <f t="shared" ref="P3:P35" si="1">TRIMMEAN(E3:J3,2/6)</f>
        <v>93.5</v>
      </c>
      <c r="Q3" s="32">
        <f t="shared" ref="Q3:Q35" si="2">TRIMMEAN(K3:N3,2/4)</f>
        <v>94</v>
      </c>
      <c r="R3" s="34">
        <f t="shared" ref="R3:R35" si="3">P3*0.7+Q3*0.3</f>
        <v>93.65</v>
      </c>
      <c r="S3" s="10" t="s">
        <v>43</v>
      </c>
      <c r="T3" s="10"/>
    </row>
    <row r="4" spans="1:20" ht="36.75" customHeight="1">
      <c r="A4" s="27">
        <v>2</v>
      </c>
      <c r="B4" s="28">
        <v>3</v>
      </c>
      <c r="C4" s="28">
        <v>203</v>
      </c>
      <c r="D4" s="28" t="s">
        <v>254</v>
      </c>
      <c r="E4" s="10">
        <v>94</v>
      </c>
      <c r="F4" s="10">
        <v>91</v>
      </c>
      <c r="G4" s="10">
        <v>100</v>
      </c>
      <c r="H4" s="10">
        <v>95</v>
      </c>
      <c r="I4" s="10">
        <v>92</v>
      </c>
      <c r="J4" s="10">
        <v>95</v>
      </c>
      <c r="K4" s="10">
        <v>90</v>
      </c>
      <c r="L4" s="10">
        <v>95</v>
      </c>
      <c r="M4" s="10">
        <v>92</v>
      </c>
      <c r="N4" s="10">
        <v>90</v>
      </c>
      <c r="O4" s="10">
        <f t="shared" si="0"/>
        <v>934</v>
      </c>
      <c r="P4" s="32">
        <f t="shared" si="1"/>
        <v>94</v>
      </c>
      <c r="Q4" s="32">
        <f t="shared" si="2"/>
        <v>91</v>
      </c>
      <c r="R4" s="34">
        <f t="shared" si="3"/>
        <v>93.1</v>
      </c>
      <c r="S4" s="10" t="s">
        <v>43</v>
      </c>
      <c r="T4" s="10"/>
    </row>
    <row r="5" spans="1:20" ht="36.75" customHeight="1">
      <c r="A5" s="27">
        <v>3</v>
      </c>
      <c r="B5" s="27">
        <v>5</v>
      </c>
      <c r="C5" s="27">
        <v>424</v>
      </c>
      <c r="D5" s="27" t="s">
        <v>11</v>
      </c>
      <c r="E5" s="10">
        <v>94</v>
      </c>
      <c r="F5" s="10">
        <v>93</v>
      </c>
      <c r="G5" s="10">
        <v>100</v>
      </c>
      <c r="H5" s="10">
        <v>94</v>
      </c>
      <c r="I5" s="10">
        <v>93</v>
      </c>
      <c r="J5" s="10">
        <v>90</v>
      </c>
      <c r="K5" s="10">
        <v>90</v>
      </c>
      <c r="L5" s="10">
        <v>90</v>
      </c>
      <c r="M5" s="10">
        <v>93</v>
      </c>
      <c r="N5" s="10">
        <v>90</v>
      </c>
      <c r="O5" s="10">
        <f t="shared" si="0"/>
        <v>927</v>
      </c>
      <c r="P5" s="32">
        <f t="shared" si="1"/>
        <v>93.5</v>
      </c>
      <c r="Q5" s="32">
        <f t="shared" si="2"/>
        <v>90</v>
      </c>
      <c r="R5" s="34">
        <f t="shared" si="3"/>
        <v>92.45</v>
      </c>
      <c r="S5" s="10" t="s">
        <v>43</v>
      </c>
      <c r="T5" s="10"/>
    </row>
    <row r="6" spans="1:20" ht="36.75" customHeight="1">
      <c r="A6" s="27">
        <v>4</v>
      </c>
      <c r="B6" s="28">
        <v>3</v>
      </c>
      <c r="C6" s="28">
        <v>105</v>
      </c>
      <c r="D6" s="28" t="s">
        <v>254</v>
      </c>
      <c r="E6" s="10">
        <v>95</v>
      </c>
      <c r="F6" s="10">
        <v>70</v>
      </c>
      <c r="G6" s="10">
        <v>90</v>
      </c>
      <c r="H6" s="10">
        <v>92</v>
      </c>
      <c r="I6" s="10">
        <v>90</v>
      </c>
      <c r="J6" s="10">
        <v>95</v>
      </c>
      <c r="K6" s="10">
        <v>96</v>
      </c>
      <c r="L6" s="10">
        <v>95</v>
      </c>
      <c r="M6" s="10">
        <v>93</v>
      </c>
      <c r="N6" s="10">
        <v>90</v>
      </c>
      <c r="O6" s="10">
        <f t="shared" si="0"/>
        <v>906</v>
      </c>
      <c r="P6" s="32">
        <f t="shared" si="1"/>
        <v>91.75</v>
      </c>
      <c r="Q6" s="32">
        <f t="shared" si="2"/>
        <v>94</v>
      </c>
      <c r="R6" s="34">
        <f t="shared" si="3"/>
        <v>92.424999999999997</v>
      </c>
      <c r="S6" s="10" t="s">
        <v>44</v>
      </c>
      <c r="T6" s="10"/>
    </row>
    <row r="7" spans="1:20" ht="36.75" customHeight="1">
      <c r="A7" s="27">
        <v>5</v>
      </c>
      <c r="B7" s="28">
        <v>1</v>
      </c>
      <c r="C7" s="28">
        <v>212</v>
      </c>
      <c r="D7" s="28" t="s">
        <v>254</v>
      </c>
      <c r="E7" s="10">
        <v>90</v>
      </c>
      <c r="F7" s="10">
        <v>92</v>
      </c>
      <c r="G7" s="10">
        <v>95</v>
      </c>
      <c r="H7" s="10">
        <v>92</v>
      </c>
      <c r="I7" s="10">
        <v>93</v>
      </c>
      <c r="J7" s="10">
        <v>95</v>
      </c>
      <c r="K7" s="10">
        <v>85</v>
      </c>
      <c r="L7" s="10">
        <v>93</v>
      </c>
      <c r="M7" s="10">
        <v>88</v>
      </c>
      <c r="N7" s="10">
        <v>95</v>
      </c>
      <c r="O7" s="10">
        <f t="shared" si="0"/>
        <v>918</v>
      </c>
      <c r="P7" s="32">
        <f t="shared" si="1"/>
        <v>93</v>
      </c>
      <c r="Q7" s="32">
        <f t="shared" si="2"/>
        <v>90.5</v>
      </c>
      <c r="R7" s="34">
        <f t="shared" si="3"/>
        <v>92.25</v>
      </c>
      <c r="S7" s="10" t="s">
        <v>44</v>
      </c>
      <c r="T7" s="10"/>
    </row>
    <row r="8" spans="1:20" ht="36.75" customHeight="1">
      <c r="A8" s="27">
        <v>6</v>
      </c>
      <c r="B8" s="28">
        <v>1</v>
      </c>
      <c r="C8" s="28">
        <v>211</v>
      </c>
      <c r="D8" s="28" t="s">
        <v>254</v>
      </c>
      <c r="E8" s="10">
        <v>92</v>
      </c>
      <c r="F8" s="10">
        <v>92</v>
      </c>
      <c r="G8" s="10">
        <v>100</v>
      </c>
      <c r="H8" s="10">
        <v>90</v>
      </c>
      <c r="I8" s="10">
        <v>92</v>
      </c>
      <c r="J8" s="10">
        <v>95</v>
      </c>
      <c r="K8" s="10">
        <v>90</v>
      </c>
      <c r="L8" s="10">
        <v>92</v>
      </c>
      <c r="M8" s="10">
        <v>90</v>
      </c>
      <c r="N8" s="10">
        <v>95</v>
      </c>
      <c r="O8" s="10">
        <f t="shared" si="0"/>
        <v>928</v>
      </c>
      <c r="P8" s="32">
        <f t="shared" si="1"/>
        <v>92.75</v>
      </c>
      <c r="Q8" s="32">
        <f t="shared" si="2"/>
        <v>91</v>
      </c>
      <c r="R8" s="34">
        <f t="shared" si="3"/>
        <v>92.224999999999994</v>
      </c>
      <c r="S8" s="10" t="s">
        <v>44</v>
      </c>
      <c r="T8" s="10"/>
    </row>
    <row r="9" spans="1:20" ht="36.75" customHeight="1">
      <c r="A9" s="27">
        <v>7</v>
      </c>
      <c r="B9" s="28">
        <v>1</v>
      </c>
      <c r="C9" s="28">
        <v>213</v>
      </c>
      <c r="D9" s="28" t="s">
        <v>254</v>
      </c>
      <c r="E9" s="10">
        <v>89</v>
      </c>
      <c r="F9" s="10">
        <v>92</v>
      </c>
      <c r="G9" s="10">
        <v>90</v>
      </c>
      <c r="H9" s="10">
        <v>92</v>
      </c>
      <c r="I9" s="10">
        <v>92</v>
      </c>
      <c r="J9" s="10">
        <v>95</v>
      </c>
      <c r="K9" s="10">
        <v>90</v>
      </c>
      <c r="L9" s="10">
        <v>93</v>
      </c>
      <c r="M9" s="10">
        <v>93</v>
      </c>
      <c r="N9" s="10">
        <v>95</v>
      </c>
      <c r="O9" s="10">
        <f t="shared" si="0"/>
        <v>921</v>
      </c>
      <c r="P9" s="32">
        <f t="shared" si="1"/>
        <v>91.5</v>
      </c>
      <c r="Q9" s="32">
        <f t="shared" si="2"/>
        <v>93</v>
      </c>
      <c r="R9" s="34">
        <f t="shared" si="3"/>
        <v>91.95</v>
      </c>
      <c r="S9" s="10" t="s">
        <v>44</v>
      </c>
      <c r="T9" s="10"/>
    </row>
    <row r="10" spans="1:20" ht="36.75" customHeight="1">
      <c r="A10" s="27">
        <v>8</v>
      </c>
      <c r="B10" s="27">
        <v>4</v>
      </c>
      <c r="C10" s="27">
        <v>202</v>
      </c>
      <c r="D10" s="36" t="s">
        <v>45</v>
      </c>
      <c r="E10" s="10">
        <v>90</v>
      </c>
      <c r="F10" s="10">
        <v>92</v>
      </c>
      <c r="G10" s="10">
        <v>95</v>
      </c>
      <c r="H10" s="10">
        <v>92</v>
      </c>
      <c r="I10" s="10">
        <v>92</v>
      </c>
      <c r="J10" s="10">
        <v>92</v>
      </c>
      <c r="K10" s="10">
        <v>90</v>
      </c>
      <c r="L10" s="10">
        <v>90</v>
      </c>
      <c r="M10" s="10">
        <v>90</v>
      </c>
      <c r="N10" s="10">
        <v>90</v>
      </c>
      <c r="O10" s="10">
        <f t="shared" si="0"/>
        <v>913</v>
      </c>
      <c r="P10" s="32">
        <f t="shared" si="1"/>
        <v>92</v>
      </c>
      <c r="Q10" s="32">
        <f t="shared" si="2"/>
        <v>90</v>
      </c>
      <c r="R10" s="34">
        <f t="shared" si="3"/>
        <v>91.4</v>
      </c>
      <c r="S10" s="10" t="s">
        <v>44</v>
      </c>
      <c r="T10" s="10"/>
    </row>
    <row r="11" spans="1:20" ht="36.75" customHeight="1">
      <c r="A11" s="27">
        <v>9</v>
      </c>
      <c r="B11" s="27">
        <v>1</v>
      </c>
      <c r="C11" s="27">
        <v>432</v>
      </c>
      <c r="D11" s="27" t="s">
        <v>46</v>
      </c>
      <c r="E11" s="10">
        <v>90</v>
      </c>
      <c r="F11" s="10">
        <v>92</v>
      </c>
      <c r="G11" s="10">
        <v>90</v>
      </c>
      <c r="H11" s="10">
        <v>94</v>
      </c>
      <c r="I11" s="10">
        <v>92</v>
      </c>
      <c r="J11" s="10">
        <v>92</v>
      </c>
      <c r="K11" s="10">
        <v>90</v>
      </c>
      <c r="L11" s="10">
        <v>92</v>
      </c>
      <c r="M11" s="10">
        <v>92</v>
      </c>
      <c r="N11" s="10">
        <v>85</v>
      </c>
      <c r="O11" s="10">
        <f t="shared" si="0"/>
        <v>909</v>
      </c>
      <c r="P11" s="32">
        <f t="shared" si="1"/>
        <v>91.5</v>
      </c>
      <c r="Q11" s="32">
        <f t="shared" si="2"/>
        <v>91</v>
      </c>
      <c r="R11" s="34">
        <f t="shared" si="3"/>
        <v>91.35</v>
      </c>
      <c r="S11" s="10" t="s">
        <v>47</v>
      </c>
      <c r="T11" s="10"/>
    </row>
    <row r="12" spans="1:20" ht="36.75" customHeight="1">
      <c r="A12" s="27">
        <v>10</v>
      </c>
      <c r="B12" s="28">
        <v>3</v>
      </c>
      <c r="C12" s="28">
        <v>208</v>
      </c>
      <c r="D12" s="28" t="s">
        <v>254</v>
      </c>
      <c r="E12" s="10">
        <v>90</v>
      </c>
      <c r="F12" s="10">
        <v>90</v>
      </c>
      <c r="G12" s="10">
        <v>90</v>
      </c>
      <c r="H12" s="10">
        <v>92</v>
      </c>
      <c r="I12" s="10">
        <v>91</v>
      </c>
      <c r="J12" s="10">
        <v>92</v>
      </c>
      <c r="K12" s="10">
        <v>90</v>
      </c>
      <c r="L12" s="10">
        <v>92</v>
      </c>
      <c r="M12" s="10">
        <v>95</v>
      </c>
      <c r="N12" s="10">
        <v>90</v>
      </c>
      <c r="O12" s="10">
        <f t="shared" si="0"/>
        <v>912</v>
      </c>
      <c r="P12" s="32">
        <f t="shared" si="1"/>
        <v>90.75</v>
      </c>
      <c r="Q12" s="32">
        <f t="shared" si="2"/>
        <v>91</v>
      </c>
      <c r="R12" s="34">
        <f t="shared" si="3"/>
        <v>90.825000000000003</v>
      </c>
      <c r="S12" s="10" t="s">
        <v>47</v>
      </c>
      <c r="T12" s="10"/>
    </row>
    <row r="13" spans="1:20" ht="36.75" customHeight="1">
      <c r="A13" s="27">
        <v>11</v>
      </c>
      <c r="B13" s="28">
        <v>7</v>
      </c>
      <c r="C13" s="28">
        <v>202</v>
      </c>
      <c r="D13" s="29" t="s">
        <v>11</v>
      </c>
      <c r="E13" s="28">
        <v>92</v>
      </c>
      <c r="F13" s="28">
        <v>88</v>
      </c>
      <c r="G13" s="28">
        <v>100</v>
      </c>
      <c r="H13" s="28">
        <v>90</v>
      </c>
      <c r="I13" s="28">
        <v>92</v>
      </c>
      <c r="J13" s="28">
        <v>90</v>
      </c>
      <c r="K13" s="28">
        <v>90</v>
      </c>
      <c r="L13" s="28">
        <v>90</v>
      </c>
      <c r="M13" s="28">
        <v>90</v>
      </c>
      <c r="N13" s="28">
        <v>90</v>
      </c>
      <c r="O13" s="28">
        <f t="shared" si="0"/>
        <v>912</v>
      </c>
      <c r="P13" s="28">
        <f t="shared" si="1"/>
        <v>91</v>
      </c>
      <c r="Q13" s="28">
        <f t="shared" si="2"/>
        <v>90</v>
      </c>
      <c r="R13" s="28">
        <f>P13*0.7+Q13*0.3</f>
        <v>90.7</v>
      </c>
      <c r="S13" s="28" t="s">
        <v>47</v>
      </c>
      <c r="T13" s="28"/>
    </row>
    <row r="14" spans="1:20" ht="36.75" customHeight="1">
      <c r="A14" s="27">
        <v>12</v>
      </c>
      <c r="B14" s="27">
        <v>5</v>
      </c>
      <c r="C14" s="27">
        <v>324</v>
      </c>
      <c r="D14" s="27" t="s">
        <v>11</v>
      </c>
      <c r="E14" s="10">
        <v>92</v>
      </c>
      <c r="F14" s="10">
        <v>88</v>
      </c>
      <c r="G14" s="10">
        <v>85</v>
      </c>
      <c r="H14" s="10">
        <v>95</v>
      </c>
      <c r="I14" s="10">
        <v>93</v>
      </c>
      <c r="J14" s="10">
        <v>90</v>
      </c>
      <c r="K14" s="10">
        <v>90</v>
      </c>
      <c r="L14" s="10">
        <v>90</v>
      </c>
      <c r="M14" s="10">
        <v>90</v>
      </c>
      <c r="N14" s="10">
        <v>90</v>
      </c>
      <c r="O14" s="10">
        <f t="shared" si="0"/>
        <v>903</v>
      </c>
      <c r="P14" s="32">
        <f t="shared" si="1"/>
        <v>90.75</v>
      </c>
      <c r="Q14" s="32">
        <f t="shared" si="2"/>
        <v>90</v>
      </c>
      <c r="R14" s="34">
        <f t="shared" si="3"/>
        <v>90.525000000000006</v>
      </c>
      <c r="S14" s="10" t="s">
        <v>47</v>
      </c>
      <c r="T14" s="10"/>
    </row>
    <row r="15" spans="1:20" ht="36.75" customHeight="1">
      <c r="A15" s="27">
        <v>13</v>
      </c>
      <c r="B15" s="11">
        <v>4</v>
      </c>
      <c r="C15" s="29">
        <v>205</v>
      </c>
      <c r="D15" s="37" t="s">
        <v>45</v>
      </c>
      <c r="E15" s="10">
        <v>90</v>
      </c>
      <c r="F15" s="10">
        <v>91</v>
      </c>
      <c r="G15" s="10">
        <v>85</v>
      </c>
      <c r="H15" s="10">
        <v>94</v>
      </c>
      <c r="I15" s="10">
        <v>91</v>
      </c>
      <c r="J15" s="10">
        <v>91</v>
      </c>
      <c r="K15" s="10">
        <v>90</v>
      </c>
      <c r="L15" s="10">
        <v>85</v>
      </c>
      <c r="M15" s="10">
        <v>93</v>
      </c>
      <c r="N15" s="10">
        <v>90</v>
      </c>
      <c r="O15" s="10">
        <f t="shared" si="0"/>
        <v>900</v>
      </c>
      <c r="P15" s="32">
        <f t="shared" si="1"/>
        <v>90.75</v>
      </c>
      <c r="Q15" s="32">
        <f t="shared" si="2"/>
        <v>90</v>
      </c>
      <c r="R15" s="34">
        <f t="shared" si="3"/>
        <v>90.525000000000006</v>
      </c>
      <c r="S15" s="10" t="s">
        <v>47</v>
      </c>
      <c r="T15" s="10"/>
    </row>
    <row r="16" spans="1:20" ht="36.75" customHeight="1">
      <c r="A16" s="27">
        <v>14</v>
      </c>
      <c r="B16" s="27">
        <v>5</v>
      </c>
      <c r="C16" s="27">
        <v>313</v>
      </c>
      <c r="D16" s="27" t="s">
        <v>11</v>
      </c>
      <c r="E16" s="10">
        <v>91</v>
      </c>
      <c r="F16" s="10">
        <v>91</v>
      </c>
      <c r="G16" s="10">
        <v>85</v>
      </c>
      <c r="H16" s="10">
        <v>92</v>
      </c>
      <c r="I16" s="10">
        <v>92</v>
      </c>
      <c r="J16" s="10">
        <v>91</v>
      </c>
      <c r="K16" s="10">
        <v>85</v>
      </c>
      <c r="L16" s="10">
        <v>90</v>
      </c>
      <c r="M16" s="10">
        <v>87</v>
      </c>
      <c r="N16" s="10">
        <v>85</v>
      </c>
      <c r="O16" s="10">
        <f t="shared" si="0"/>
        <v>889</v>
      </c>
      <c r="P16" s="32">
        <f t="shared" si="1"/>
        <v>91.25</v>
      </c>
      <c r="Q16" s="32">
        <f t="shared" si="2"/>
        <v>86</v>
      </c>
      <c r="R16" s="34">
        <f t="shared" si="3"/>
        <v>89.674999999999997</v>
      </c>
      <c r="S16" s="10" t="s">
        <v>47</v>
      </c>
      <c r="T16" s="10"/>
    </row>
    <row r="17" spans="1:20" ht="36.75" customHeight="1">
      <c r="A17" s="27">
        <v>15</v>
      </c>
      <c r="B17" s="27">
        <v>5</v>
      </c>
      <c r="C17" s="27">
        <v>416</v>
      </c>
      <c r="D17" s="27" t="s">
        <v>11</v>
      </c>
      <c r="E17" s="10">
        <v>88</v>
      </c>
      <c r="F17" s="10">
        <v>90</v>
      </c>
      <c r="G17" s="10">
        <v>80</v>
      </c>
      <c r="H17" s="10">
        <v>92</v>
      </c>
      <c r="I17" s="10">
        <v>90</v>
      </c>
      <c r="J17" s="10">
        <v>90</v>
      </c>
      <c r="K17" s="10">
        <v>90</v>
      </c>
      <c r="L17" s="10">
        <v>90</v>
      </c>
      <c r="M17" s="10">
        <v>89</v>
      </c>
      <c r="N17" s="10">
        <v>90</v>
      </c>
      <c r="O17" s="10">
        <f t="shared" si="0"/>
        <v>889</v>
      </c>
      <c r="P17" s="32">
        <f t="shared" si="1"/>
        <v>89.5</v>
      </c>
      <c r="Q17" s="32">
        <f t="shared" si="2"/>
        <v>90</v>
      </c>
      <c r="R17" s="34">
        <f t="shared" si="3"/>
        <v>89.65</v>
      </c>
      <c r="S17" s="10" t="s">
        <v>47</v>
      </c>
      <c r="T17" s="10"/>
    </row>
    <row r="18" spans="1:20" ht="36.75" customHeight="1">
      <c r="A18" s="27">
        <v>16</v>
      </c>
      <c r="B18" s="27">
        <v>5</v>
      </c>
      <c r="C18" s="27">
        <v>410</v>
      </c>
      <c r="D18" s="27" t="s">
        <v>11</v>
      </c>
      <c r="E18" s="10">
        <v>89</v>
      </c>
      <c r="F18" s="10">
        <v>91</v>
      </c>
      <c r="G18" s="10">
        <v>82</v>
      </c>
      <c r="H18" s="10">
        <v>92</v>
      </c>
      <c r="I18" s="10">
        <v>90</v>
      </c>
      <c r="J18" s="10">
        <v>92</v>
      </c>
      <c r="K18" s="10">
        <v>85</v>
      </c>
      <c r="L18" s="10">
        <v>90</v>
      </c>
      <c r="M18" s="10">
        <v>88</v>
      </c>
      <c r="N18" s="10">
        <v>85</v>
      </c>
      <c r="O18" s="10">
        <f t="shared" si="0"/>
        <v>884</v>
      </c>
      <c r="P18" s="32">
        <f t="shared" si="1"/>
        <v>90.5</v>
      </c>
      <c r="Q18" s="32">
        <f t="shared" si="2"/>
        <v>86.5</v>
      </c>
      <c r="R18" s="34">
        <f t="shared" si="3"/>
        <v>89.3</v>
      </c>
      <c r="S18" s="10" t="s">
        <v>47</v>
      </c>
      <c r="T18" s="10"/>
    </row>
    <row r="19" spans="1:20" ht="36.75" customHeight="1">
      <c r="A19" s="27">
        <v>17</v>
      </c>
      <c r="B19" s="27">
        <v>5</v>
      </c>
      <c r="C19" s="27">
        <v>402</v>
      </c>
      <c r="D19" s="27" t="s">
        <v>11</v>
      </c>
      <c r="E19" s="10">
        <v>90</v>
      </c>
      <c r="F19" s="10">
        <v>90</v>
      </c>
      <c r="G19" s="10">
        <v>90</v>
      </c>
      <c r="H19" s="10">
        <v>92</v>
      </c>
      <c r="I19" s="10">
        <v>90</v>
      </c>
      <c r="J19" s="10">
        <v>90</v>
      </c>
      <c r="K19" s="10">
        <v>85</v>
      </c>
      <c r="L19" s="10">
        <v>90</v>
      </c>
      <c r="M19" s="10">
        <v>93</v>
      </c>
      <c r="N19" s="10">
        <v>85</v>
      </c>
      <c r="O19" s="10">
        <f t="shared" si="0"/>
        <v>895</v>
      </c>
      <c r="P19" s="32">
        <f t="shared" si="1"/>
        <v>90</v>
      </c>
      <c r="Q19" s="32">
        <f t="shared" si="2"/>
        <v>87.5</v>
      </c>
      <c r="R19" s="34">
        <f t="shared" si="3"/>
        <v>89.25</v>
      </c>
      <c r="S19" s="10"/>
      <c r="T19" s="10"/>
    </row>
    <row r="20" spans="1:20" ht="36.75" customHeight="1">
      <c r="A20" s="27">
        <v>18</v>
      </c>
      <c r="B20" s="27">
        <v>5</v>
      </c>
      <c r="C20" s="27">
        <v>320</v>
      </c>
      <c r="D20" s="27" t="s">
        <v>11</v>
      </c>
      <c r="E20" s="10">
        <v>91</v>
      </c>
      <c r="F20" s="10">
        <v>90</v>
      </c>
      <c r="G20" s="10">
        <v>85</v>
      </c>
      <c r="H20" s="10">
        <v>92</v>
      </c>
      <c r="I20" s="10">
        <v>92</v>
      </c>
      <c r="J20" s="10">
        <v>90</v>
      </c>
      <c r="K20" s="10">
        <v>85</v>
      </c>
      <c r="L20" s="10">
        <v>90</v>
      </c>
      <c r="M20" s="10">
        <v>86</v>
      </c>
      <c r="N20" s="10">
        <v>85</v>
      </c>
      <c r="O20" s="10">
        <f t="shared" si="0"/>
        <v>886</v>
      </c>
      <c r="P20" s="32">
        <f t="shared" si="1"/>
        <v>90.75</v>
      </c>
      <c r="Q20" s="32">
        <f t="shared" si="2"/>
        <v>85.5</v>
      </c>
      <c r="R20" s="34">
        <f t="shared" si="3"/>
        <v>89.174999999999997</v>
      </c>
      <c r="S20" s="10"/>
      <c r="T20" s="10"/>
    </row>
    <row r="21" spans="1:20" ht="36.75" customHeight="1">
      <c r="A21" s="27">
        <v>19</v>
      </c>
      <c r="B21" s="11">
        <v>1</v>
      </c>
      <c r="C21" s="29">
        <v>123</v>
      </c>
      <c r="D21" s="29" t="s">
        <v>45</v>
      </c>
      <c r="E21" s="10">
        <v>89</v>
      </c>
      <c r="F21" s="10">
        <v>90</v>
      </c>
      <c r="G21" s="10">
        <v>80</v>
      </c>
      <c r="H21" s="10">
        <v>85</v>
      </c>
      <c r="I21" s="10">
        <v>89</v>
      </c>
      <c r="J21" s="10">
        <v>93</v>
      </c>
      <c r="K21" s="10">
        <v>90</v>
      </c>
      <c r="L21" s="10">
        <v>90</v>
      </c>
      <c r="M21" s="10">
        <v>90</v>
      </c>
      <c r="N21" s="10">
        <v>90</v>
      </c>
      <c r="O21" s="10">
        <f t="shared" si="0"/>
        <v>886</v>
      </c>
      <c r="P21" s="32">
        <f t="shared" si="1"/>
        <v>88.25</v>
      </c>
      <c r="Q21" s="32">
        <f t="shared" si="2"/>
        <v>90</v>
      </c>
      <c r="R21" s="34">
        <f t="shared" si="3"/>
        <v>88.775000000000006</v>
      </c>
      <c r="S21" s="10"/>
      <c r="T21" s="10"/>
    </row>
    <row r="22" spans="1:20" ht="36.75" customHeight="1">
      <c r="A22" s="27">
        <v>20</v>
      </c>
      <c r="B22" s="11">
        <v>2</v>
      </c>
      <c r="C22" s="29">
        <v>104</v>
      </c>
      <c r="D22" s="29" t="s">
        <v>45</v>
      </c>
      <c r="E22" s="10">
        <v>96</v>
      </c>
      <c r="F22" s="10">
        <v>89</v>
      </c>
      <c r="G22" s="10">
        <v>85</v>
      </c>
      <c r="H22" s="10">
        <v>85</v>
      </c>
      <c r="I22" s="10">
        <v>88</v>
      </c>
      <c r="J22" s="10">
        <v>90</v>
      </c>
      <c r="K22" s="10">
        <v>90</v>
      </c>
      <c r="L22" s="10">
        <v>90</v>
      </c>
      <c r="M22" s="10">
        <v>90</v>
      </c>
      <c r="N22" s="10">
        <v>90</v>
      </c>
      <c r="O22" s="10">
        <f t="shared" si="0"/>
        <v>893</v>
      </c>
      <c r="P22" s="32">
        <f t="shared" si="1"/>
        <v>88</v>
      </c>
      <c r="Q22" s="32">
        <f t="shared" si="2"/>
        <v>90</v>
      </c>
      <c r="R22" s="34">
        <f t="shared" si="3"/>
        <v>88.6</v>
      </c>
      <c r="S22" s="10"/>
      <c r="T22" s="10"/>
    </row>
    <row r="23" spans="1:20" ht="36.75" customHeight="1">
      <c r="A23" s="27">
        <v>21</v>
      </c>
      <c r="B23" s="30">
        <v>5</v>
      </c>
      <c r="C23" s="27">
        <v>425</v>
      </c>
      <c r="D23" s="27" t="s">
        <v>11</v>
      </c>
      <c r="E23" s="10">
        <v>89</v>
      </c>
      <c r="F23" s="10">
        <v>85</v>
      </c>
      <c r="G23" s="10">
        <v>80</v>
      </c>
      <c r="H23" s="10">
        <v>92</v>
      </c>
      <c r="I23" s="10">
        <v>90</v>
      </c>
      <c r="J23" s="10">
        <v>90</v>
      </c>
      <c r="K23" s="10">
        <v>90</v>
      </c>
      <c r="L23" s="10">
        <v>80</v>
      </c>
      <c r="M23" s="10">
        <v>87</v>
      </c>
      <c r="N23" s="10">
        <v>90</v>
      </c>
      <c r="O23" s="10">
        <f t="shared" si="0"/>
        <v>873</v>
      </c>
      <c r="P23" s="32">
        <f t="shared" si="1"/>
        <v>88.5</v>
      </c>
      <c r="Q23" s="32">
        <f t="shared" si="2"/>
        <v>88.5</v>
      </c>
      <c r="R23" s="34">
        <f t="shared" si="3"/>
        <v>88.5</v>
      </c>
      <c r="S23" s="10"/>
      <c r="T23" s="10"/>
    </row>
    <row r="24" spans="1:20" ht="36.75" customHeight="1">
      <c r="A24" s="27">
        <v>22</v>
      </c>
      <c r="B24" s="30">
        <v>5</v>
      </c>
      <c r="C24" s="30">
        <v>436</v>
      </c>
      <c r="D24" s="30" t="s">
        <v>11</v>
      </c>
      <c r="E24" s="10">
        <v>90</v>
      </c>
      <c r="F24" s="10">
        <v>86</v>
      </c>
      <c r="G24" s="10">
        <v>90</v>
      </c>
      <c r="H24" s="10">
        <v>90</v>
      </c>
      <c r="I24" s="10">
        <v>89</v>
      </c>
      <c r="J24" s="10">
        <v>90</v>
      </c>
      <c r="K24" s="10">
        <v>85</v>
      </c>
      <c r="L24" s="10">
        <v>80</v>
      </c>
      <c r="M24" s="10">
        <v>86</v>
      </c>
      <c r="N24" s="10">
        <v>85</v>
      </c>
      <c r="O24" s="10">
        <f t="shared" si="0"/>
        <v>871</v>
      </c>
      <c r="P24" s="32">
        <f t="shared" si="1"/>
        <v>89.75</v>
      </c>
      <c r="Q24" s="32">
        <f t="shared" si="2"/>
        <v>85</v>
      </c>
      <c r="R24" s="34">
        <f t="shared" si="3"/>
        <v>88.325000000000003</v>
      </c>
      <c r="S24" s="10"/>
      <c r="T24" s="10"/>
    </row>
    <row r="25" spans="1:20" ht="36.75" customHeight="1">
      <c r="A25" s="27">
        <v>23</v>
      </c>
      <c r="B25" s="11">
        <v>6</v>
      </c>
      <c r="C25" s="29" t="s">
        <v>48</v>
      </c>
      <c r="D25" s="29" t="s">
        <v>45</v>
      </c>
      <c r="E25" s="10">
        <v>88</v>
      </c>
      <c r="F25" s="10">
        <v>80</v>
      </c>
      <c r="G25" s="10">
        <v>90</v>
      </c>
      <c r="H25" s="10">
        <v>80</v>
      </c>
      <c r="I25" s="10">
        <v>93</v>
      </c>
      <c r="J25" s="10">
        <v>90</v>
      </c>
      <c r="K25" s="10">
        <v>90</v>
      </c>
      <c r="L25" s="10">
        <v>90</v>
      </c>
      <c r="M25" s="10">
        <v>89</v>
      </c>
      <c r="N25" s="10">
        <v>90</v>
      </c>
      <c r="O25" s="10">
        <f t="shared" si="0"/>
        <v>880</v>
      </c>
      <c r="P25" s="32">
        <f t="shared" si="1"/>
        <v>87</v>
      </c>
      <c r="Q25" s="32">
        <f t="shared" si="2"/>
        <v>90</v>
      </c>
      <c r="R25" s="34">
        <f t="shared" si="3"/>
        <v>87.9</v>
      </c>
      <c r="S25" s="10"/>
      <c r="T25" s="10"/>
    </row>
    <row r="26" spans="1:20" ht="36.75" customHeight="1">
      <c r="A26" s="27">
        <v>24</v>
      </c>
      <c r="B26" s="27">
        <v>2</v>
      </c>
      <c r="C26" s="27">
        <v>308</v>
      </c>
      <c r="D26" s="27" t="s">
        <v>46</v>
      </c>
      <c r="E26" s="10">
        <v>82</v>
      </c>
      <c r="F26" s="10">
        <v>82</v>
      </c>
      <c r="G26" s="10">
        <v>90</v>
      </c>
      <c r="H26" s="10">
        <v>95</v>
      </c>
      <c r="I26" s="10">
        <v>90</v>
      </c>
      <c r="J26" s="10">
        <v>82</v>
      </c>
      <c r="K26" s="10">
        <v>90</v>
      </c>
      <c r="L26" s="10">
        <v>90</v>
      </c>
      <c r="M26" s="10">
        <v>90</v>
      </c>
      <c r="N26" s="10">
        <v>90</v>
      </c>
      <c r="O26" s="10">
        <f t="shared" si="0"/>
        <v>881</v>
      </c>
      <c r="P26" s="32">
        <f t="shared" si="1"/>
        <v>86</v>
      </c>
      <c r="Q26" s="32">
        <f t="shared" si="2"/>
        <v>90</v>
      </c>
      <c r="R26" s="34">
        <f t="shared" si="3"/>
        <v>87.2</v>
      </c>
      <c r="S26" s="10"/>
      <c r="T26" s="10"/>
    </row>
    <row r="27" spans="1:20" ht="36.75" customHeight="1">
      <c r="A27" s="27">
        <v>25</v>
      </c>
      <c r="B27" s="28">
        <v>1</v>
      </c>
      <c r="C27" s="28">
        <v>243</v>
      </c>
      <c r="D27" s="28" t="s">
        <v>254</v>
      </c>
      <c r="E27" s="10">
        <v>86</v>
      </c>
      <c r="F27" s="10">
        <v>87</v>
      </c>
      <c r="G27" s="10">
        <v>85</v>
      </c>
      <c r="H27" s="10">
        <v>85</v>
      </c>
      <c r="I27" s="10">
        <v>89</v>
      </c>
      <c r="J27" s="10">
        <v>92</v>
      </c>
      <c r="K27" s="10">
        <v>85</v>
      </c>
      <c r="L27" s="10">
        <v>89</v>
      </c>
      <c r="M27" s="10">
        <v>88</v>
      </c>
      <c r="N27" s="10">
        <v>85</v>
      </c>
      <c r="O27" s="10">
        <f t="shared" si="0"/>
        <v>871</v>
      </c>
      <c r="P27" s="32">
        <f t="shared" si="1"/>
        <v>86.75</v>
      </c>
      <c r="Q27" s="32">
        <f t="shared" si="2"/>
        <v>86.5</v>
      </c>
      <c r="R27" s="34">
        <f t="shared" si="3"/>
        <v>86.674999999999997</v>
      </c>
      <c r="S27" s="10"/>
      <c r="T27" s="10"/>
    </row>
    <row r="28" spans="1:20" ht="36.75" customHeight="1">
      <c r="A28" s="27">
        <v>26</v>
      </c>
      <c r="B28" s="27">
        <v>6</v>
      </c>
      <c r="C28" s="27" t="s">
        <v>49</v>
      </c>
      <c r="D28" s="27" t="s">
        <v>46</v>
      </c>
      <c r="E28" s="10">
        <v>90</v>
      </c>
      <c r="F28" s="10">
        <v>79</v>
      </c>
      <c r="G28" s="10">
        <v>85</v>
      </c>
      <c r="H28" s="10">
        <v>75</v>
      </c>
      <c r="I28" s="10">
        <v>93</v>
      </c>
      <c r="J28" s="10">
        <v>90</v>
      </c>
      <c r="K28" s="10">
        <v>85</v>
      </c>
      <c r="L28" s="10">
        <v>85</v>
      </c>
      <c r="M28" s="10">
        <v>87</v>
      </c>
      <c r="N28" s="10">
        <v>85</v>
      </c>
      <c r="O28" s="10">
        <f t="shared" si="0"/>
        <v>854</v>
      </c>
      <c r="P28" s="32">
        <f t="shared" si="1"/>
        <v>86</v>
      </c>
      <c r="Q28" s="32">
        <f t="shared" si="2"/>
        <v>85</v>
      </c>
      <c r="R28" s="34">
        <f t="shared" si="3"/>
        <v>85.7</v>
      </c>
      <c r="S28" s="10"/>
      <c r="T28" s="10"/>
    </row>
    <row r="29" spans="1:20" ht="36.75" customHeight="1">
      <c r="A29" s="27">
        <v>27</v>
      </c>
      <c r="B29" s="27">
        <v>2</v>
      </c>
      <c r="C29" s="27">
        <v>311</v>
      </c>
      <c r="D29" s="27" t="s">
        <v>46</v>
      </c>
      <c r="E29" s="10">
        <v>88</v>
      </c>
      <c r="F29" s="10">
        <v>81</v>
      </c>
      <c r="G29" s="10">
        <v>80</v>
      </c>
      <c r="H29" s="10">
        <v>80</v>
      </c>
      <c r="I29" s="10">
        <v>89</v>
      </c>
      <c r="J29" s="10">
        <v>81</v>
      </c>
      <c r="K29" s="10">
        <v>90</v>
      </c>
      <c r="L29" s="10">
        <v>90</v>
      </c>
      <c r="M29" s="10">
        <v>90</v>
      </c>
      <c r="N29" s="10">
        <v>90</v>
      </c>
      <c r="O29" s="10">
        <f t="shared" si="0"/>
        <v>859</v>
      </c>
      <c r="P29" s="32">
        <f t="shared" si="1"/>
        <v>82.5</v>
      </c>
      <c r="Q29" s="32">
        <f t="shared" si="2"/>
        <v>90</v>
      </c>
      <c r="R29" s="34">
        <f t="shared" si="3"/>
        <v>84.75</v>
      </c>
      <c r="S29" s="10"/>
      <c r="T29" s="10"/>
    </row>
    <row r="30" spans="1:20" ht="36.75" customHeight="1">
      <c r="A30" s="27">
        <v>28</v>
      </c>
      <c r="B30" s="27">
        <v>1</v>
      </c>
      <c r="C30" s="27">
        <v>421</v>
      </c>
      <c r="D30" s="27" t="s">
        <v>46</v>
      </c>
      <c r="E30" s="10">
        <v>80</v>
      </c>
      <c r="F30" s="10">
        <v>80</v>
      </c>
      <c r="G30" s="10">
        <v>75</v>
      </c>
      <c r="H30" s="10">
        <v>78</v>
      </c>
      <c r="I30" s="10">
        <v>92</v>
      </c>
      <c r="J30" s="10">
        <v>90</v>
      </c>
      <c r="K30" s="10">
        <v>90</v>
      </c>
      <c r="L30" s="10">
        <v>90</v>
      </c>
      <c r="M30" s="10">
        <v>93</v>
      </c>
      <c r="N30" s="10">
        <v>90</v>
      </c>
      <c r="O30" s="10">
        <f t="shared" si="0"/>
        <v>858</v>
      </c>
      <c r="P30" s="32">
        <f t="shared" si="1"/>
        <v>82</v>
      </c>
      <c r="Q30" s="32">
        <f t="shared" si="2"/>
        <v>90</v>
      </c>
      <c r="R30" s="34">
        <f t="shared" si="3"/>
        <v>84.4</v>
      </c>
      <c r="S30" s="10"/>
      <c r="T30" s="10"/>
    </row>
    <row r="31" spans="1:20" ht="36.75" customHeight="1">
      <c r="A31" s="27">
        <v>29</v>
      </c>
      <c r="B31" s="28">
        <v>1</v>
      </c>
      <c r="C31" s="28">
        <v>253</v>
      </c>
      <c r="D31" s="28" t="s">
        <v>254</v>
      </c>
      <c r="E31" s="10">
        <v>85</v>
      </c>
      <c r="F31" s="10">
        <v>84</v>
      </c>
      <c r="G31" s="10">
        <v>85</v>
      </c>
      <c r="H31" s="10">
        <v>80</v>
      </c>
      <c r="I31" s="10">
        <v>80</v>
      </c>
      <c r="J31" s="10">
        <v>93</v>
      </c>
      <c r="K31" s="10">
        <v>85</v>
      </c>
      <c r="L31" s="10">
        <v>88</v>
      </c>
      <c r="M31" s="10">
        <v>87</v>
      </c>
      <c r="N31" s="10">
        <v>85</v>
      </c>
      <c r="O31" s="10">
        <f t="shared" si="0"/>
        <v>852</v>
      </c>
      <c r="P31" s="32">
        <f t="shared" si="1"/>
        <v>83.5</v>
      </c>
      <c r="Q31" s="32">
        <f t="shared" si="2"/>
        <v>86</v>
      </c>
      <c r="R31" s="34">
        <f t="shared" si="3"/>
        <v>84.25</v>
      </c>
      <c r="S31" s="10"/>
      <c r="T31" s="10"/>
    </row>
    <row r="32" spans="1:20" ht="36.75" customHeight="1">
      <c r="A32" s="27">
        <v>30</v>
      </c>
      <c r="B32" s="27">
        <v>1</v>
      </c>
      <c r="C32" s="27">
        <v>442</v>
      </c>
      <c r="D32" s="27" t="s">
        <v>46</v>
      </c>
      <c r="E32" s="10">
        <v>80</v>
      </c>
      <c r="F32" s="10">
        <v>83</v>
      </c>
      <c r="G32" s="10">
        <v>80</v>
      </c>
      <c r="H32" s="10">
        <v>80</v>
      </c>
      <c r="I32" s="10">
        <v>93</v>
      </c>
      <c r="J32" s="10">
        <v>90</v>
      </c>
      <c r="K32" s="10">
        <v>85</v>
      </c>
      <c r="L32" s="10">
        <v>85</v>
      </c>
      <c r="M32" s="10">
        <v>88</v>
      </c>
      <c r="N32" s="10">
        <v>90</v>
      </c>
      <c r="O32" s="10">
        <f t="shared" si="0"/>
        <v>854</v>
      </c>
      <c r="P32" s="32">
        <f t="shared" si="1"/>
        <v>83.25</v>
      </c>
      <c r="Q32" s="32">
        <f t="shared" si="2"/>
        <v>86.5</v>
      </c>
      <c r="R32" s="34">
        <f t="shared" si="3"/>
        <v>84.224999999999994</v>
      </c>
      <c r="S32" s="10"/>
      <c r="T32" s="10"/>
    </row>
    <row r="33" spans="1:20" ht="36.75" customHeight="1">
      <c r="A33" s="27">
        <v>31</v>
      </c>
      <c r="B33" s="28">
        <v>3</v>
      </c>
      <c r="C33" s="28">
        <v>104</v>
      </c>
      <c r="D33" s="28" t="s">
        <v>254</v>
      </c>
      <c r="E33" s="10">
        <v>75</v>
      </c>
      <c r="F33" s="10">
        <v>79</v>
      </c>
      <c r="G33" s="10">
        <v>60</v>
      </c>
      <c r="H33" s="10">
        <v>70</v>
      </c>
      <c r="I33" s="10">
        <v>80</v>
      </c>
      <c r="J33" s="10">
        <v>80</v>
      </c>
      <c r="K33" s="10">
        <v>90</v>
      </c>
      <c r="L33" s="10">
        <v>90</v>
      </c>
      <c r="M33" s="10">
        <v>90</v>
      </c>
      <c r="N33" s="10">
        <v>90</v>
      </c>
      <c r="O33" s="10">
        <f t="shared" si="0"/>
        <v>804</v>
      </c>
      <c r="P33" s="32">
        <f t="shared" si="1"/>
        <v>76</v>
      </c>
      <c r="Q33" s="32">
        <f t="shared" si="2"/>
        <v>90</v>
      </c>
      <c r="R33" s="34">
        <f t="shared" si="3"/>
        <v>80.2</v>
      </c>
      <c r="S33" s="10"/>
      <c r="T33" s="10"/>
    </row>
    <row r="34" spans="1:20" ht="36.75" customHeight="1">
      <c r="A34" s="27">
        <v>32</v>
      </c>
      <c r="B34" s="27">
        <v>2</v>
      </c>
      <c r="C34" s="27">
        <v>301</v>
      </c>
      <c r="D34" s="27" t="s">
        <v>46</v>
      </c>
      <c r="E34" s="10">
        <v>85</v>
      </c>
      <c r="F34" s="10">
        <v>70</v>
      </c>
      <c r="G34" s="10">
        <v>60</v>
      </c>
      <c r="H34" s="10">
        <v>65</v>
      </c>
      <c r="I34" s="10">
        <v>70</v>
      </c>
      <c r="J34" s="10">
        <v>73</v>
      </c>
      <c r="K34" s="10">
        <v>90</v>
      </c>
      <c r="L34" s="10">
        <v>90</v>
      </c>
      <c r="M34" s="10">
        <v>90</v>
      </c>
      <c r="N34" s="10">
        <v>90</v>
      </c>
      <c r="O34" s="10">
        <f t="shared" si="0"/>
        <v>783</v>
      </c>
      <c r="P34" s="32">
        <f t="shared" si="1"/>
        <v>69.5</v>
      </c>
      <c r="Q34" s="32">
        <f t="shared" si="2"/>
        <v>90</v>
      </c>
      <c r="R34" s="34">
        <f t="shared" si="3"/>
        <v>75.650000000000006</v>
      </c>
      <c r="S34" s="10"/>
      <c r="T34" s="10"/>
    </row>
    <row r="35" spans="1:20" ht="36.75" customHeight="1">
      <c r="A35" s="27">
        <v>33</v>
      </c>
      <c r="B35" s="28">
        <v>4</v>
      </c>
      <c r="C35" s="28">
        <v>307</v>
      </c>
      <c r="D35" s="28" t="s">
        <v>254</v>
      </c>
      <c r="E35" s="10">
        <v>70</v>
      </c>
      <c r="F35" s="10">
        <v>60</v>
      </c>
      <c r="G35" s="10">
        <v>60</v>
      </c>
      <c r="H35" s="10">
        <v>60</v>
      </c>
      <c r="I35" s="10">
        <v>70</v>
      </c>
      <c r="J35" s="10">
        <v>88</v>
      </c>
      <c r="K35" s="10">
        <v>90</v>
      </c>
      <c r="L35" s="10">
        <v>85</v>
      </c>
      <c r="M35" s="10">
        <v>86</v>
      </c>
      <c r="N35" s="10">
        <v>90</v>
      </c>
      <c r="O35" s="10">
        <f t="shared" si="0"/>
        <v>759</v>
      </c>
      <c r="P35" s="32">
        <f t="shared" si="1"/>
        <v>65</v>
      </c>
      <c r="Q35" s="32">
        <f t="shared" si="2"/>
        <v>88</v>
      </c>
      <c r="R35" s="34">
        <f t="shared" si="3"/>
        <v>71.900000000000006</v>
      </c>
      <c r="S35" s="10"/>
      <c r="T35" s="10"/>
    </row>
    <row r="36" spans="1:20" ht="48.95" customHeight="1">
      <c r="A36" s="50" t="s">
        <v>50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16"/>
      <c r="T36" s="16"/>
    </row>
  </sheetData>
  <sortState ref="A2:T35">
    <sortCondition descending="1" ref="R2:R35"/>
  </sortState>
  <mergeCells count="2">
    <mergeCell ref="A1:T1"/>
    <mergeCell ref="A36:R36"/>
  </mergeCells>
  <phoneticPr fontId="15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5" sqref="B15"/>
    </sheetView>
  </sheetViews>
  <sheetFormatPr defaultColWidth="8.875" defaultRowHeight="13.5"/>
  <cols>
    <col min="1" max="6" width="18.75" customWidth="1"/>
  </cols>
  <sheetData>
    <row r="1" spans="1:6" ht="45.95" customHeight="1">
      <c r="A1" s="51" t="s">
        <v>51</v>
      </c>
      <c r="B1" s="51"/>
      <c r="C1" s="51"/>
      <c r="D1" s="51"/>
      <c r="E1" s="51"/>
      <c r="F1" s="51"/>
    </row>
    <row r="2" spans="1:6" ht="25.9" customHeight="1">
      <c r="A2" s="13" t="s">
        <v>2</v>
      </c>
      <c r="B2" s="13" t="s">
        <v>52</v>
      </c>
      <c r="C2" s="13" t="s">
        <v>53</v>
      </c>
      <c r="D2" s="13" t="s">
        <v>54</v>
      </c>
      <c r="E2" s="13" t="s">
        <v>55</v>
      </c>
      <c r="F2" s="13" t="s">
        <v>56</v>
      </c>
    </row>
    <row r="3" spans="1:6" ht="25.9" customHeight="1">
      <c r="A3" s="52" t="s">
        <v>11</v>
      </c>
      <c r="B3" s="10" t="s">
        <v>57</v>
      </c>
      <c r="C3" s="19" t="s">
        <v>58</v>
      </c>
      <c r="D3" s="3" t="s">
        <v>59</v>
      </c>
      <c r="E3" s="3" t="s">
        <v>44</v>
      </c>
      <c r="F3" s="3" t="s">
        <v>60</v>
      </c>
    </row>
    <row r="4" spans="1:6" ht="25.9" customHeight="1">
      <c r="A4" s="52"/>
      <c r="B4" s="10" t="s">
        <v>61</v>
      </c>
      <c r="C4" s="20" t="s">
        <v>62</v>
      </c>
      <c r="D4" s="3" t="s">
        <v>63</v>
      </c>
      <c r="E4" s="3" t="s">
        <v>64</v>
      </c>
      <c r="F4" s="3" t="s">
        <v>65</v>
      </c>
    </row>
    <row r="5" spans="1:6" ht="25.9" customHeight="1">
      <c r="A5" s="69" t="s">
        <v>256</v>
      </c>
      <c r="B5" s="10" t="s">
        <v>57</v>
      </c>
      <c r="C5" s="20" t="s">
        <v>66</v>
      </c>
      <c r="D5" s="3" t="s">
        <v>67</v>
      </c>
      <c r="E5" s="3" t="s">
        <v>64</v>
      </c>
      <c r="F5" s="3" t="s">
        <v>65</v>
      </c>
    </row>
    <row r="6" spans="1:6" ht="25.9" customHeight="1">
      <c r="A6" s="52"/>
      <c r="B6" s="10" t="s">
        <v>61</v>
      </c>
      <c r="C6" s="20" t="s">
        <v>68</v>
      </c>
      <c r="D6" s="3" t="s">
        <v>69</v>
      </c>
      <c r="E6" s="3" t="s">
        <v>64</v>
      </c>
      <c r="F6" s="3" t="s">
        <v>65</v>
      </c>
    </row>
    <row r="7" spans="1:6" ht="25.9" customHeight="1">
      <c r="A7" s="69" t="s">
        <v>257</v>
      </c>
      <c r="B7" s="10" t="s">
        <v>57</v>
      </c>
      <c r="C7" s="21" t="s">
        <v>70</v>
      </c>
      <c r="D7" s="3" t="s">
        <v>71</v>
      </c>
      <c r="E7" s="3" t="s">
        <v>43</v>
      </c>
      <c r="F7" s="3" t="s">
        <v>72</v>
      </c>
    </row>
    <row r="8" spans="1:6" ht="25.9" customHeight="1">
      <c r="A8" s="52"/>
      <c r="B8" s="10" t="s">
        <v>61</v>
      </c>
      <c r="C8" s="20" t="s">
        <v>73</v>
      </c>
      <c r="D8" s="3" t="s">
        <v>74</v>
      </c>
      <c r="E8" s="16"/>
      <c r="F8" s="16"/>
    </row>
    <row r="9" spans="1:6" ht="25.9" customHeight="1">
      <c r="A9" s="52" t="s">
        <v>45</v>
      </c>
      <c r="B9" s="10" t="s">
        <v>57</v>
      </c>
      <c r="C9" s="20" t="s">
        <v>75</v>
      </c>
      <c r="D9" s="3" t="s">
        <v>76</v>
      </c>
      <c r="E9" s="16"/>
      <c r="F9" s="16"/>
    </row>
    <row r="10" spans="1:6" ht="25.9" customHeight="1">
      <c r="A10" s="52"/>
      <c r="B10" s="10" t="s">
        <v>61</v>
      </c>
      <c r="C10" s="20" t="s">
        <v>77</v>
      </c>
      <c r="D10" s="3" t="s">
        <v>78</v>
      </c>
      <c r="E10" s="3" t="s">
        <v>47</v>
      </c>
      <c r="F10" s="3" t="s">
        <v>79</v>
      </c>
    </row>
  </sheetData>
  <mergeCells count="5">
    <mergeCell ref="A1:F1"/>
    <mergeCell ref="A3:A4"/>
    <mergeCell ref="A5:A6"/>
    <mergeCell ref="A7:A8"/>
    <mergeCell ref="A9:A10"/>
  </mergeCells>
  <phoneticPr fontId="15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5" sqref="A5:A6"/>
    </sheetView>
  </sheetViews>
  <sheetFormatPr defaultColWidth="8.875" defaultRowHeight="13.5"/>
  <cols>
    <col min="1" max="1" width="26.75" customWidth="1"/>
    <col min="2" max="2" width="29.625" customWidth="1"/>
    <col min="3" max="3" width="29.875" customWidth="1"/>
  </cols>
  <sheetData>
    <row r="1" spans="1:3" s="67" customFormat="1" ht="63.95" customHeight="1">
      <c r="A1" s="68" t="s">
        <v>80</v>
      </c>
      <c r="B1" s="68"/>
      <c r="C1" s="68"/>
    </row>
    <row r="2" spans="1:3" ht="30" customHeight="1">
      <c r="A2" s="17" t="s">
        <v>2</v>
      </c>
      <c r="B2" s="17" t="s">
        <v>81</v>
      </c>
      <c r="C2" s="9" t="s">
        <v>56</v>
      </c>
    </row>
    <row r="3" spans="1:3" ht="24.95" customHeight="1">
      <c r="A3" s="53" t="s">
        <v>11</v>
      </c>
      <c r="B3" s="18" t="s">
        <v>43</v>
      </c>
      <c r="C3" s="52">
        <v>12</v>
      </c>
    </row>
    <row r="4" spans="1:3" ht="24.95" customHeight="1">
      <c r="A4" s="53"/>
      <c r="B4" s="18" t="s">
        <v>82</v>
      </c>
      <c r="C4" s="52"/>
    </row>
    <row r="5" spans="1:3" ht="24.95" customHeight="1">
      <c r="A5" s="53" t="s">
        <v>255</v>
      </c>
      <c r="B5" s="18" t="s">
        <v>44</v>
      </c>
      <c r="C5" s="52">
        <v>11</v>
      </c>
    </row>
    <row r="6" spans="1:3" ht="24.95" customHeight="1">
      <c r="A6" s="53"/>
      <c r="B6" s="18" t="s">
        <v>82</v>
      </c>
      <c r="C6" s="52"/>
    </row>
    <row r="7" spans="1:3" ht="24.95" customHeight="1">
      <c r="A7" s="53" t="s">
        <v>46</v>
      </c>
      <c r="B7" s="18" t="s">
        <v>43</v>
      </c>
      <c r="C7" s="52">
        <v>12</v>
      </c>
    </row>
    <row r="8" spans="1:3" ht="24.95" customHeight="1">
      <c r="A8" s="53"/>
      <c r="B8" s="18" t="s">
        <v>82</v>
      </c>
      <c r="C8" s="52"/>
    </row>
  </sheetData>
  <mergeCells count="7">
    <mergeCell ref="A1:C1"/>
    <mergeCell ref="A3:A4"/>
    <mergeCell ref="A5:A6"/>
    <mergeCell ref="A7:A8"/>
    <mergeCell ref="C3:C4"/>
    <mergeCell ref="C5:C6"/>
    <mergeCell ref="C7:C8"/>
  </mergeCells>
  <phoneticPr fontId="15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M16" sqref="M16"/>
    </sheetView>
  </sheetViews>
  <sheetFormatPr defaultColWidth="8.875" defaultRowHeight="13.5"/>
  <cols>
    <col min="1" max="2" width="12.75" customWidth="1"/>
    <col min="3" max="3" width="21.25" style="8" customWidth="1"/>
    <col min="4" max="7" width="12.75" customWidth="1"/>
    <col min="8" max="11" width="8.875" customWidth="1"/>
  </cols>
  <sheetData>
    <row r="1" spans="1:13" ht="50.1" customHeight="1">
      <c r="A1" s="54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1" customHeight="1">
      <c r="A2" s="9" t="s">
        <v>1</v>
      </c>
      <c r="B2" s="9" t="s">
        <v>2</v>
      </c>
      <c r="C2" s="9" t="s">
        <v>84</v>
      </c>
      <c r="D2" s="9" t="s">
        <v>85</v>
      </c>
      <c r="E2" s="9" t="s">
        <v>86</v>
      </c>
      <c r="F2" s="9" t="s">
        <v>87</v>
      </c>
      <c r="G2" s="9" t="s">
        <v>88</v>
      </c>
      <c r="H2" s="9" t="s">
        <v>89</v>
      </c>
      <c r="I2" s="9" t="s">
        <v>90</v>
      </c>
      <c r="J2" s="9" t="s">
        <v>91</v>
      </c>
      <c r="K2" s="12" t="s">
        <v>56</v>
      </c>
      <c r="L2" s="9" t="s">
        <v>92</v>
      </c>
      <c r="M2" s="13" t="s">
        <v>93</v>
      </c>
    </row>
    <row r="3" spans="1:13" ht="15" customHeight="1">
      <c r="A3" s="10">
        <v>1</v>
      </c>
      <c r="B3" s="10" t="s">
        <v>94</v>
      </c>
      <c r="C3" s="10" t="s">
        <v>95</v>
      </c>
      <c r="D3" s="10" t="s">
        <v>96</v>
      </c>
      <c r="E3" s="10" t="s">
        <v>97</v>
      </c>
      <c r="F3" s="10">
        <v>95</v>
      </c>
      <c r="G3" s="10">
        <v>97</v>
      </c>
      <c r="H3" s="10">
        <v>95</v>
      </c>
      <c r="I3" s="10">
        <v>100</v>
      </c>
      <c r="J3" s="10">
        <v>99</v>
      </c>
      <c r="K3" s="14">
        <f t="shared" ref="K3:K44" si="0">AVERAGE(F3:J3)</f>
        <v>97.2</v>
      </c>
      <c r="L3" s="15" t="s">
        <v>43</v>
      </c>
      <c r="M3" s="7">
        <v>2</v>
      </c>
    </row>
    <row r="4" spans="1:13" ht="15" customHeight="1">
      <c r="A4" s="10">
        <v>2</v>
      </c>
      <c r="B4" s="10" t="s">
        <v>98</v>
      </c>
      <c r="C4" s="10" t="s">
        <v>99</v>
      </c>
      <c r="D4" s="10" t="s">
        <v>100</v>
      </c>
      <c r="E4" s="10" t="s">
        <v>101</v>
      </c>
      <c r="F4" s="10">
        <v>98</v>
      </c>
      <c r="G4" s="10">
        <v>99</v>
      </c>
      <c r="H4" s="10">
        <v>90</v>
      </c>
      <c r="I4" s="10">
        <v>100</v>
      </c>
      <c r="J4" s="10">
        <v>95</v>
      </c>
      <c r="K4" s="14">
        <f t="shared" si="0"/>
        <v>96.4</v>
      </c>
      <c r="L4" s="15" t="s">
        <v>43</v>
      </c>
      <c r="M4" s="7">
        <v>2</v>
      </c>
    </row>
    <row r="5" spans="1:13" ht="15" customHeight="1">
      <c r="A5" s="10">
        <v>3</v>
      </c>
      <c r="B5" s="10" t="s">
        <v>98</v>
      </c>
      <c r="C5" s="10" t="s">
        <v>102</v>
      </c>
      <c r="D5" s="10" t="s">
        <v>103</v>
      </c>
      <c r="E5" s="10" t="s">
        <v>104</v>
      </c>
      <c r="F5" s="10">
        <v>97</v>
      </c>
      <c r="G5" s="10">
        <v>98</v>
      </c>
      <c r="H5" s="10">
        <v>80</v>
      </c>
      <c r="I5" s="10">
        <v>100</v>
      </c>
      <c r="J5" s="10">
        <v>99</v>
      </c>
      <c r="K5" s="14">
        <f t="shared" si="0"/>
        <v>94.8</v>
      </c>
      <c r="L5" s="15" t="s">
        <v>43</v>
      </c>
      <c r="M5" s="7">
        <v>2</v>
      </c>
    </row>
    <row r="6" spans="1:13" ht="15" customHeight="1">
      <c r="A6" s="10">
        <v>4</v>
      </c>
      <c r="B6" s="10" t="s">
        <v>94</v>
      </c>
      <c r="C6" s="10" t="s">
        <v>95</v>
      </c>
      <c r="D6" s="10" t="s">
        <v>96</v>
      </c>
      <c r="E6" s="10" t="s">
        <v>105</v>
      </c>
      <c r="F6" s="10">
        <v>89</v>
      </c>
      <c r="G6" s="10">
        <v>98</v>
      </c>
      <c r="H6" s="10">
        <v>100</v>
      </c>
      <c r="I6" s="10">
        <v>95</v>
      </c>
      <c r="J6" s="10">
        <v>90</v>
      </c>
      <c r="K6" s="14">
        <f t="shared" si="0"/>
        <v>94.4</v>
      </c>
      <c r="L6" s="15" t="s">
        <v>44</v>
      </c>
      <c r="M6" s="7">
        <v>1.8</v>
      </c>
    </row>
    <row r="7" spans="1:13" ht="15" customHeight="1">
      <c r="A7" s="10">
        <v>5</v>
      </c>
      <c r="B7" s="10" t="s">
        <v>106</v>
      </c>
      <c r="C7" s="10" t="s">
        <v>107</v>
      </c>
      <c r="D7" s="10" t="s">
        <v>108</v>
      </c>
      <c r="E7" s="10" t="s">
        <v>109</v>
      </c>
      <c r="F7" s="10">
        <v>95</v>
      </c>
      <c r="G7" s="10">
        <v>99</v>
      </c>
      <c r="H7" s="10">
        <v>90</v>
      </c>
      <c r="I7" s="10">
        <v>90</v>
      </c>
      <c r="J7" s="10">
        <v>95</v>
      </c>
      <c r="K7" s="14">
        <f t="shared" si="0"/>
        <v>93.8</v>
      </c>
      <c r="L7" s="15" t="s">
        <v>44</v>
      </c>
      <c r="M7" s="7">
        <v>1.8</v>
      </c>
    </row>
    <row r="8" spans="1:13" ht="15" customHeight="1">
      <c r="A8" s="10">
        <v>6</v>
      </c>
      <c r="B8" s="10" t="s">
        <v>98</v>
      </c>
      <c r="C8" s="10" t="s">
        <v>102</v>
      </c>
      <c r="D8" s="10" t="s">
        <v>110</v>
      </c>
      <c r="E8" s="10" t="s">
        <v>111</v>
      </c>
      <c r="F8" s="10">
        <v>92</v>
      </c>
      <c r="G8" s="10">
        <v>93</v>
      </c>
      <c r="H8" s="10">
        <v>97</v>
      </c>
      <c r="I8" s="10">
        <v>95</v>
      </c>
      <c r="J8" s="10">
        <v>89</v>
      </c>
      <c r="K8" s="14">
        <f t="shared" si="0"/>
        <v>93.2</v>
      </c>
      <c r="L8" s="15" t="s">
        <v>44</v>
      </c>
      <c r="M8" s="7">
        <v>1.8</v>
      </c>
    </row>
    <row r="9" spans="1:13" ht="15" customHeight="1">
      <c r="A9" s="10">
        <v>7</v>
      </c>
      <c r="B9" s="10" t="s">
        <v>98</v>
      </c>
      <c r="C9" s="10" t="s">
        <v>112</v>
      </c>
      <c r="D9" s="10" t="s">
        <v>113</v>
      </c>
      <c r="E9" s="10" t="s">
        <v>114</v>
      </c>
      <c r="F9" s="10">
        <v>100</v>
      </c>
      <c r="G9" s="10">
        <v>99</v>
      </c>
      <c r="H9" s="10">
        <v>80</v>
      </c>
      <c r="I9" s="10">
        <v>95</v>
      </c>
      <c r="J9" s="10">
        <v>90</v>
      </c>
      <c r="K9" s="14">
        <f t="shared" si="0"/>
        <v>92.8</v>
      </c>
      <c r="L9" s="15" t="s">
        <v>44</v>
      </c>
      <c r="M9" s="7">
        <v>1.8</v>
      </c>
    </row>
    <row r="10" spans="1:13" ht="15" customHeight="1">
      <c r="A10" s="10">
        <v>8</v>
      </c>
      <c r="B10" s="10" t="s">
        <v>115</v>
      </c>
      <c r="C10" s="10" t="s">
        <v>116</v>
      </c>
      <c r="D10" s="11" t="s">
        <v>117</v>
      </c>
      <c r="E10" s="10" t="s">
        <v>118</v>
      </c>
      <c r="F10" s="10">
        <v>90</v>
      </c>
      <c r="G10" s="10">
        <v>99</v>
      </c>
      <c r="H10" s="10">
        <v>85</v>
      </c>
      <c r="I10" s="10">
        <v>95</v>
      </c>
      <c r="J10" s="10">
        <v>90</v>
      </c>
      <c r="K10" s="14">
        <f t="shared" si="0"/>
        <v>91.8</v>
      </c>
      <c r="L10" s="15" t="s">
        <v>47</v>
      </c>
      <c r="M10" s="7">
        <v>1.6</v>
      </c>
    </row>
    <row r="11" spans="1:13" ht="15" customHeight="1">
      <c r="A11" s="10">
        <v>9</v>
      </c>
      <c r="B11" s="10" t="s">
        <v>106</v>
      </c>
      <c r="C11" s="10" t="s">
        <v>107</v>
      </c>
      <c r="D11" s="10" t="s">
        <v>119</v>
      </c>
      <c r="E11" s="10" t="s">
        <v>120</v>
      </c>
      <c r="F11" s="10">
        <v>90</v>
      </c>
      <c r="G11" s="10">
        <v>97</v>
      </c>
      <c r="H11" s="10">
        <v>85</v>
      </c>
      <c r="I11" s="10">
        <v>90</v>
      </c>
      <c r="J11" s="10">
        <v>95</v>
      </c>
      <c r="K11" s="14">
        <f t="shared" si="0"/>
        <v>91.4</v>
      </c>
      <c r="L11" s="15" t="s">
        <v>47</v>
      </c>
      <c r="M11" s="7">
        <v>1.6</v>
      </c>
    </row>
    <row r="12" spans="1:13" ht="15" customHeight="1">
      <c r="A12" s="10">
        <v>10</v>
      </c>
      <c r="B12" s="10" t="s">
        <v>106</v>
      </c>
      <c r="C12" s="10" t="s">
        <v>121</v>
      </c>
      <c r="D12" s="10" t="s">
        <v>122</v>
      </c>
      <c r="E12" s="10" t="s">
        <v>123</v>
      </c>
      <c r="F12" s="10">
        <v>95</v>
      </c>
      <c r="G12" s="10">
        <v>89</v>
      </c>
      <c r="H12" s="10">
        <v>90</v>
      </c>
      <c r="I12" s="10">
        <v>90</v>
      </c>
      <c r="J12" s="10">
        <v>93</v>
      </c>
      <c r="K12" s="14">
        <f t="shared" si="0"/>
        <v>91.4</v>
      </c>
      <c r="L12" s="15" t="s">
        <v>47</v>
      </c>
      <c r="M12" s="7">
        <v>1.6</v>
      </c>
    </row>
    <row r="13" spans="1:13" ht="15" customHeight="1">
      <c r="A13" s="10">
        <v>11</v>
      </c>
      <c r="B13" s="10" t="s">
        <v>98</v>
      </c>
      <c r="C13" s="10" t="s">
        <v>102</v>
      </c>
      <c r="D13" s="10" t="s">
        <v>124</v>
      </c>
      <c r="E13" s="10" t="s">
        <v>125</v>
      </c>
      <c r="F13" s="10">
        <v>87</v>
      </c>
      <c r="G13" s="10">
        <v>91</v>
      </c>
      <c r="H13" s="10">
        <v>86</v>
      </c>
      <c r="I13" s="10">
        <v>95</v>
      </c>
      <c r="J13" s="10">
        <v>98</v>
      </c>
      <c r="K13" s="14">
        <f t="shared" si="0"/>
        <v>91.4</v>
      </c>
      <c r="L13" s="15" t="s">
        <v>47</v>
      </c>
      <c r="M13" s="7">
        <v>1.6</v>
      </c>
    </row>
    <row r="14" spans="1:13" ht="15" customHeight="1">
      <c r="A14" s="10">
        <v>12</v>
      </c>
      <c r="B14" s="10" t="s">
        <v>106</v>
      </c>
      <c r="C14" s="10" t="s">
        <v>126</v>
      </c>
      <c r="D14" s="10" t="s">
        <v>127</v>
      </c>
      <c r="E14" s="10" t="s">
        <v>128</v>
      </c>
      <c r="F14" s="10">
        <v>90</v>
      </c>
      <c r="G14" s="10">
        <v>96</v>
      </c>
      <c r="H14" s="10">
        <v>85</v>
      </c>
      <c r="I14" s="10">
        <v>95</v>
      </c>
      <c r="J14" s="10">
        <v>90</v>
      </c>
      <c r="K14" s="14">
        <f t="shared" si="0"/>
        <v>91.2</v>
      </c>
      <c r="L14" s="15" t="s">
        <v>47</v>
      </c>
      <c r="M14" s="7">
        <v>1.6</v>
      </c>
    </row>
    <row r="15" spans="1:13" ht="15" customHeight="1">
      <c r="A15" s="10">
        <v>13</v>
      </c>
      <c r="B15" s="10" t="s">
        <v>106</v>
      </c>
      <c r="C15" s="10" t="s">
        <v>126</v>
      </c>
      <c r="D15" s="10" t="s">
        <v>129</v>
      </c>
      <c r="E15" s="10" t="s">
        <v>128</v>
      </c>
      <c r="F15" s="10">
        <v>90</v>
      </c>
      <c r="G15" s="10">
        <v>95</v>
      </c>
      <c r="H15" s="10">
        <v>85</v>
      </c>
      <c r="I15" s="10">
        <v>95</v>
      </c>
      <c r="J15" s="10">
        <v>90</v>
      </c>
      <c r="K15" s="14">
        <f t="shared" si="0"/>
        <v>91</v>
      </c>
      <c r="L15" s="15" t="s">
        <v>47</v>
      </c>
      <c r="M15" s="7">
        <v>1.6</v>
      </c>
    </row>
    <row r="16" spans="1:13" ht="15" customHeight="1">
      <c r="A16" s="10">
        <v>14</v>
      </c>
      <c r="B16" s="10" t="s">
        <v>98</v>
      </c>
      <c r="C16" s="10" t="s">
        <v>130</v>
      </c>
      <c r="D16" s="10" t="s">
        <v>131</v>
      </c>
      <c r="E16" s="10" t="s">
        <v>132</v>
      </c>
      <c r="F16" s="10">
        <v>95</v>
      </c>
      <c r="G16" s="10">
        <v>94</v>
      </c>
      <c r="H16" s="10">
        <v>80</v>
      </c>
      <c r="I16" s="10">
        <v>90</v>
      </c>
      <c r="J16" s="10">
        <v>95</v>
      </c>
      <c r="K16" s="14">
        <f t="shared" si="0"/>
        <v>90.8</v>
      </c>
      <c r="L16" s="15"/>
      <c r="M16" s="16"/>
    </row>
    <row r="17" spans="1:13" ht="15" customHeight="1">
      <c r="A17" s="10">
        <v>15</v>
      </c>
      <c r="B17" s="10" t="s">
        <v>98</v>
      </c>
      <c r="C17" s="10" t="s">
        <v>99</v>
      </c>
      <c r="D17" s="10" t="s">
        <v>100</v>
      </c>
      <c r="E17" s="10" t="s">
        <v>133</v>
      </c>
      <c r="F17" s="10">
        <v>87</v>
      </c>
      <c r="G17" s="10">
        <v>92</v>
      </c>
      <c r="H17" s="10">
        <v>90</v>
      </c>
      <c r="I17" s="10">
        <v>95</v>
      </c>
      <c r="J17" s="10">
        <v>90</v>
      </c>
      <c r="K17" s="14">
        <f t="shared" si="0"/>
        <v>90.8</v>
      </c>
      <c r="L17" s="15"/>
      <c r="M17" s="16"/>
    </row>
    <row r="18" spans="1:13" ht="15" customHeight="1">
      <c r="A18" s="10">
        <v>16</v>
      </c>
      <c r="B18" s="10" t="s">
        <v>98</v>
      </c>
      <c r="C18" s="10" t="s">
        <v>99</v>
      </c>
      <c r="D18" s="10" t="s">
        <v>134</v>
      </c>
      <c r="E18" s="10" t="s">
        <v>135</v>
      </c>
      <c r="F18" s="10">
        <v>89</v>
      </c>
      <c r="G18" s="10">
        <v>88</v>
      </c>
      <c r="H18" s="10">
        <v>83</v>
      </c>
      <c r="I18" s="10">
        <v>100</v>
      </c>
      <c r="J18" s="10">
        <v>93</v>
      </c>
      <c r="K18" s="14">
        <f t="shared" si="0"/>
        <v>90.6</v>
      </c>
      <c r="L18" s="15"/>
      <c r="M18" s="16"/>
    </row>
    <row r="19" spans="1:13" ht="15" customHeight="1">
      <c r="A19" s="10">
        <v>17</v>
      </c>
      <c r="B19" s="10" t="s">
        <v>98</v>
      </c>
      <c r="C19" s="10" t="s">
        <v>136</v>
      </c>
      <c r="D19" s="10" t="s">
        <v>137</v>
      </c>
      <c r="E19" s="10" t="s">
        <v>138</v>
      </c>
      <c r="F19" s="10">
        <v>90</v>
      </c>
      <c r="G19" s="10">
        <v>98</v>
      </c>
      <c r="H19" s="10">
        <v>85</v>
      </c>
      <c r="I19" s="10">
        <v>90</v>
      </c>
      <c r="J19" s="10">
        <v>90</v>
      </c>
      <c r="K19" s="14">
        <f t="shared" si="0"/>
        <v>90.6</v>
      </c>
      <c r="L19" s="15"/>
      <c r="M19" s="16"/>
    </row>
    <row r="20" spans="1:13" ht="15" customHeight="1">
      <c r="A20" s="10">
        <v>18</v>
      </c>
      <c r="B20" s="10" t="s">
        <v>106</v>
      </c>
      <c r="C20" s="10" t="s">
        <v>107</v>
      </c>
      <c r="D20" s="10" t="s">
        <v>139</v>
      </c>
      <c r="E20" s="10" t="s">
        <v>140</v>
      </c>
      <c r="F20" s="10">
        <v>95</v>
      </c>
      <c r="G20" s="10">
        <v>92</v>
      </c>
      <c r="H20" s="10">
        <v>80</v>
      </c>
      <c r="I20" s="10">
        <v>90</v>
      </c>
      <c r="J20" s="10">
        <v>95</v>
      </c>
      <c r="K20" s="14">
        <f t="shared" si="0"/>
        <v>90.4</v>
      </c>
      <c r="L20" s="15"/>
      <c r="M20" s="16"/>
    </row>
    <row r="21" spans="1:13" ht="15" customHeight="1">
      <c r="A21" s="10">
        <v>19</v>
      </c>
      <c r="B21" s="10" t="s">
        <v>106</v>
      </c>
      <c r="C21" s="10" t="s">
        <v>141</v>
      </c>
      <c r="D21" s="10" t="s">
        <v>142</v>
      </c>
      <c r="E21" s="10" t="s">
        <v>143</v>
      </c>
      <c r="F21" s="10">
        <v>94</v>
      </c>
      <c r="G21" s="10">
        <v>89</v>
      </c>
      <c r="H21" s="10">
        <v>80</v>
      </c>
      <c r="I21" s="10">
        <v>90</v>
      </c>
      <c r="J21" s="10">
        <v>99</v>
      </c>
      <c r="K21" s="14">
        <f t="shared" si="0"/>
        <v>90.4</v>
      </c>
      <c r="L21" s="15"/>
      <c r="M21" s="16"/>
    </row>
    <row r="22" spans="1:13" ht="15" customHeight="1">
      <c r="A22" s="10">
        <v>20</v>
      </c>
      <c r="B22" s="10" t="s">
        <v>98</v>
      </c>
      <c r="C22" s="10" t="s">
        <v>99</v>
      </c>
      <c r="D22" s="10" t="s">
        <v>144</v>
      </c>
      <c r="E22" s="10" t="s">
        <v>145</v>
      </c>
      <c r="F22" s="10">
        <v>89</v>
      </c>
      <c r="G22" s="10">
        <v>93</v>
      </c>
      <c r="H22" s="10">
        <v>85</v>
      </c>
      <c r="I22" s="10">
        <v>95</v>
      </c>
      <c r="J22" s="10">
        <v>90</v>
      </c>
      <c r="K22" s="14">
        <f t="shared" si="0"/>
        <v>90.4</v>
      </c>
      <c r="L22" s="15"/>
      <c r="M22" s="16"/>
    </row>
    <row r="23" spans="1:13" ht="15" customHeight="1">
      <c r="A23" s="10">
        <v>21</v>
      </c>
      <c r="B23" s="10" t="s">
        <v>98</v>
      </c>
      <c r="C23" s="10" t="s">
        <v>146</v>
      </c>
      <c r="D23" s="10" t="s">
        <v>147</v>
      </c>
      <c r="E23" s="10" t="s">
        <v>148</v>
      </c>
      <c r="F23" s="10">
        <v>96</v>
      </c>
      <c r="G23" s="10">
        <v>92</v>
      </c>
      <c r="H23" s="10">
        <v>87</v>
      </c>
      <c r="I23" s="10">
        <v>95</v>
      </c>
      <c r="J23" s="10">
        <v>80</v>
      </c>
      <c r="K23" s="14">
        <f t="shared" si="0"/>
        <v>90</v>
      </c>
      <c r="L23" s="15"/>
      <c r="M23" s="16"/>
    </row>
    <row r="24" spans="1:13" ht="15" customHeight="1">
      <c r="A24" s="10">
        <v>22</v>
      </c>
      <c r="B24" s="10" t="s">
        <v>94</v>
      </c>
      <c r="C24" s="10" t="s">
        <v>149</v>
      </c>
      <c r="D24" s="10" t="s">
        <v>150</v>
      </c>
      <c r="E24" s="10" t="s">
        <v>151</v>
      </c>
      <c r="F24" s="10">
        <v>88</v>
      </c>
      <c r="G24" s="10">
        <v>93</v>
      </c>
      <c r="H24" s="10">
        <v>89</v>
      </c>
      <c r="I24" s="10">
        <v>90</v>
      </c>
      <c r="J24" s="10">
        <v>90</v>
      </c>
      <c r="K24" s="14">
        <f t="shared" si="0"/>
        <v>90</v>
      </c>
      <c r="L24" s="15"/>
      <c r="M24" s="16"/>
    </row>
    <row r="25" spans="1:13" ht="15" customHeight="1">
      <c r="A25" s="10">
        <v>23</v>
      </c>
      <c r="B25" s="10" t="s">
        <v>106</v>
      </c>
      <c r="C25" s="10" t="s">
        <v>141</v>
      </c>
      <c r="D25" s="10" t="s">
        <v>152</v>
      </c>
      <c r="E25" s="10" t="s">
        <v>153</v>
      </c>
      <c r="F25" s="10">
        <v>92</v>
      </c>
      <c r="G25" s="10">
        <v>91</v>
      </c>
      <c r="H25" s="10">
        <v>80</v>
      </c>
      <c r="I25" s="10">
        <v>90</v>
      </c>
      <c r="J25" s="10">
        <v>95</v>
      </c>
      <c r="K25" s="14">
        <f t="shared" si="0"/>
        <v>89.6</v>
      </c>
      <c r="L25" s="15"/>
      <c r="M25" s="16"/>
    </row>
    <row r="26" spans="1:13" ht="15" customHeight="1">
      <c r="A26" s="10">
        <v>24</v>
      </c>
      <c r="B26" s="10" t="s">
        <v>106</v>
      </c>
      <c r="C26" s="10" t="s">
        <v>121</v>
      </c>
      <c r="D26" s="10" t="s">
        <v>154</v>
      </c>
      <c r="E26" s="10" t="s">
        <v>155</v>
      </c>
      <c r="F26" s="10">
        <v>90</v>
      </c>
      <c r="G26" s="10">
        <v>98</v>
      </c>
      <c r="H26" s="10">
        <v>80</v>
      </c>
      <c r="I26" s="10">
        <v>90</v>
      </c>
      <c r="J26" s="10">
        <v>90</v>
      </c>
      <c r="K26" s="14">
        <f t="shared" si="0"/>
        <v>89.6</v>
      </c>
      <c r="L26" s="15"/>
      <c r="M26" s="16"/>
    </row>
    <row r="27" spans="1:13" ht="15" customHeight="1">
      <c r="A27" s="10">
        <v>25</v>
      </c>
      <c r="B27" s="10" t="s">
        <v>106</v>
      </c>
      <c r="C27" s="10" t="s">
        <v>121</v>
      </c>
      <c r="D27" s="10" t="s">
        <v>156</v>
      </c>
      <c r="E27" s="10" t="s">
        <v>157</v>
      </c>
      <c r="F27" s="10">
        <v>94</v>
      </c>
      <c r="G27" s="10">
        <v>88</v>
      </c>
      <c r="H27" s="10">
        <v>85</v>
      </c>
      <c r="I27" s="10">
        <v>90</v>
      </c>
      <c r="J27" s="10">
        <v>90</v>
      </c>
      <c r="K27" s="14">
        <f t="shared" si="0"/>
        <v>89.4</v>
      </c>
      <c r="L27" s="15"/>
      <c r="M27" s="16"/>
    </row>
    <row r="28" spans="1:13" ht="15" customHeight="1">
      <c r="A28" s="10">
        <v>26</v>
      </c>
      <c r="B28" s="10" t="s">
        <v>98</v>
      </c>
      <c r="C28" s="10" t="s">
        <v>99</v>
      </c>
      <c r="D28" s="10" t="s">
        <v>158</v>
      </c>
      <c r="E28" s="10" t="s">
        <v>159</v>
      </c>
      <c r="F28" s="10">
        <v>84</v>
      </c>
      <c r="G28" s="10">
        <v>92</v>
      </c>
      <c r="H28" s="10">
        <v>85</v>
      </c>
      <c r="I28" s="10">
        <v>95</v>
      </c>
      <c r="J28" s="10">
        <v>90</v>
      </c>
      <c r="K28" s="14">
        <f t="shared" si="0"/>
        <v>89.2</v>
      </c>
      <c r="L28" s="15"/>
      <c r="M28" s="16"/>
    </row>
    <row r="29" spans="1:13" ht="15" customHeight="1">
      <c r="A29" s="10">
        <v>27</v>
      </c>
      <c r="B29" s="10" t="s">
        <v>98</v>
      </c>
      <c r="C29" s="10" t="s">
        <v>99</v>
      </c>
      <c r="D29" s="10" t="s">
        <v>160</v>
      </c>
      <c r="E29" s="10" t="s">
        <v>161</v>
      </c>
      <c r="F29" s="10">
        <v>84</v>
      </c>
      <c r="G29" s="10">
        <v>87</v>
      </c>
      <c r="H29" s="10">
        <v>85</v>
      </c>
      <c r="I29" s="10">
        <v>100</v>
      </c>
      <c r="J29" s="10">
        <v>90</v>
      </c>
      <c r="K29" s="14">
        <f t="shared" si="0"/>
        <v>89.2</v>
      </c>
      <c r="L29" s="15"/>
      <c r="M29" s="16"/>
    </row>
    <row r="30" spans="1:13" ht="15" customHeight="1">
      <c r="A30" s="10">
        <v>28</v>
      </c>
      <c r="B30" s="10" t="s">
        <v>98</v>
      </c>
      <c r="C30" s="10" t="s">
        <v>102</v>
      </c>
      <c r="D30" s="10" t="s">
        <v>162</v>
      </c>
      <c r="E30" s="10" t="s">
        <v>163</v>
      </c>
      <c r="F30" s="10">
        <v>80</v>
      </c>
      <c r="G30" s="10">
        <v>92</v>
      </c>
      <c r="H30" s="10">
        <v>85</v>
      </c>
      <c r="I30" s="10">
        <v>90</v>
      </c>
      <c r="J30" s="10">
        <v>92</v>
      </c>
      <c r="K30" s="14">
        <f t="shared" si="0"/>
        <v>87.8</v>
      </c>
      <c r="L30" s="15"/>
      <c r="M30" s="16"/>
    </row>
    <row r="31" spans="1:13" ht="15" customHeight="1">
      <c r="A31" s="10">
        <v>29</v>
      </c>
      <c r="B31" s="10" t="s">
        <v>106</v>
      </c>
      <c r="C31" s="10" t="s">
        <v>164</v>
      </c>
      <c r="D31" s="10" t="s">
        <v>165</v>
      </c>
      <c r="E31" s="10" t="s">
        <v>166</v>
      </c>
      <c r="F31" s="10">
        <v>87</v>
      </c>
      <c r="G31" s="10">
        <v>88</v>
      </c>
      <c r="H31" s="10">
        <v>85</v>
      </c>
      <c r="I31" s="10">
        <v>90</v>
      </c>
      <c r="J31" s="10">
        <v>88</v>
      </c>
      <c r="K31" s="14">
        <f t="shared" si="0"/>
        <v>87.6</v>
      </c>
      <c r="L31" s="15"/>
      <c r="M31" s="16"/>
    </row>
    <row r="32" spans="1:13" ht="15" customHeight="1">
      <c r="A32" s="10">
        <v>30</v>
      </c>
      <c r="B32" s="10" t="s">
        <v>98</v>
      </c>
      <c r="C32" s="10" t="s">
        <v>167</v>
      </c>
      <c r="D32" s="10" t="s">
        <v>168</v>
      </c>
      <c r="E32" s="10" t="s">
        <v>169</v>
      </c>
      <c r="F32" s="10">
        <v>85</v>
      </c>
      <c r="G32" s="10">
        <v>85</v>
      </c>
      <c r="H32" s="10">
        <v>80</v>
      </c>
      <c r="I32" s="10">
        <v>100</v>
      </c>
      <c r="J32" s="10">
        <v>88</v>
      </c>
      <c r="K32" s="14">
        <f t="shared" si="0"/>
        <v>87.6</v>
      </c>
      <c r="L32" s="15"/>
      <c r="M32" s="16"/>
    </row>
    <row r="33" spans="1:13" ht="15" customHeight="1">
      <c r="A33" s="10">
        <v>31</v>
      </c>
      <c r="B33" s="10" t="s">
        <v>98</v>
      </c>
      <c r="C33" s="10" t="s">
        <v>99</v>
      </c>
      <c r="D33" s="10" t="s">
        <v>170</v>
      </c>
      <c r="E33" s="10" t="s">
        <v>171</v>
      </c>
      <c r="F33" s="10">
        <v>82</v>
      </c>
      <c r="G33" s="10">
        <v>90</v>
      </c>
      <c r="H33" s="10">
        <v>85</v>
      </c>
      <c r="I33" s="10">
        <v>90</v>
      </c>
      <c r="J33" s="10">
        <v>90</v>
      </c>
      <c r="K33" s="14">
        <f t="shared" si="0"/>
        <v>87.4</v>
      </c>
      <c r="L33" s="15"/>
      <c r="M33" s="16"/>
    </row>
    <row r="34" spans="1:13" ht="15" customHeight="1">
      <c r="A34" s="10">
        <v>32</v>
      </c>
      <c r="B34" s="10" t="s">
        <v>98</v>
      </c>
      <c r="C34" s="10" t="s">
        <v>102</v>
      </c>
      <c r="D34" s="10" t="s">
        <v>172</v>
      </c>
      <c r="E34" s="10" t="s">
        <v>173</v>
      </c>
      <c r="F34" s="10">
        <v>79</v>
      </c>
      <c r="G34" s="10">
        <v>88</v>
      </c>
      <c r="H34" s="10">
        <v>85</v>
      </c>
      <c r="I34" s="10">
        <v>90</v>
      </c>
      <c r="J34" s="10">
        <v>95</v>
      </c>
      <c r="K34" s="14">
        <f t="shared" si="0"/>
        <v>87.4</v>
      </c>
      <c r="L34" s="15"/>
      <c r="M34" s="16"/>
    </row>
    <row r="35" spans="1:13" ht="15" customHeight="1">
      <c r="A35" s="10">
        <v>33</v>
      </c>
      <c r="B35" s="10" t="s">
        <v>106</v>
      </c>
      <c r="C35" s="10" t="s">
        <v>121</v>
      </c>
      <c r="D35" s="10" t="s">
        <v>174</v>
      </c>
      <c r="E35" s="10" t="s">
        <v>175</v>
      </c>
      <c r="F35" s="10">
        <v>82</v>
      </c>
      <c r="G35" s="10">
        <v>94</v>
      </c>
      <c r="H35" s="10">
        <v>80</v>
      </c>
      <c r="I35" s="10">
        <v>90</v>
      </c>
      <c r="J35" s="10">
        <v>90</v>
      </c>
      <c r="K35" s="14">
        <f t="shared" si="0"/>
        <v>87.2</v>
      </c>
      <c r="L35" s="15"/>
      <c r="M35" s="16"/>
    </row>
    <row r="36" spans="1:13" ht="15" customHeight="1">
      <c r="A36" s="10">
        <v>34</v>
      </c>
      <c r="B36" s="10" t="s">
        <v>98</v>
      </c>
      <c r="C36" s="10" t="s">
        <v>99</v>
      </c>
      <c r="D36" s="10" t="s">
        <v>176</v>
      </c>
      <c r="E36" s="10" t="s">
        <v>177</v>
      </c>
      <c r="F36" s="10">
        <v>86</v>
      </c>
      <c r="G36" s="10">
        <v>89</v>
      </c>
      <c r="H36" s="10">
        <v>80</v>
      </c>
      <c r="I36" s="10">
        <v>90</v>
      </c>
      <c r="J36" s="10">
        <v>90</v>
      </c>
      <c r="K36" s="14">
        <f t="shared" si="0"/>
        <v>87</v>
      </c>
      <c r="L36" s="15"/>
      <c r="M36" s="16"/>
    </row>
    <row r="37" spans="1:13" ht="15" customHeight="1">
      <c r="A37" s="10">
        <v>35</v>
      </c>
      <c r="B37" s="10" t="s">
        <v>106</v>
      </c>
      <c r="C37" s="10" t="s">
        <v>164</v>
      </c>
      <c r="D37" s="10" t="s">
        <v>165</v>
      </c>
      <c r="E37" s="10" t="s">
        <v>178</v>
      </c>
      <c r="F37" s="10">
        <v>88</v>
      </c>
      <c r="G37" s="10">
        <v>90</v>
      </c>
      <c r="H37" s="10">
        <v>80</v>
      </c>
      <c r="I37" s="10">
        <v>90</v>
      </c>
      <c r="J37" s="10">
        <v>85</v>
      </c>
      <c r="K37" s="14">
        <f t="shared" si="0"/>
        <v>86.6</v>
      </c>
      <c r="L37" s="15"/>
      <c r="M37" s="16"/>
    </row>
    <row r="38" spans="1:13" ht="15" customHeight="1">
      <c r="A38" s="10">
        <v>36</v>
      </c>
      <c r="B38" s="10" t="s">
        <v>98</v>
      </c>
      <c r="C38" s="10" t="s">
        <v>179</v>
      </c>
      <c r="D38" s="10" t="s">
        <v>180</v>
      </c>
      <c r="E38" s="10" t="s">
        <v>181</v>
      </c>
      <c r="F38" s="10">
        <v>84</v>
      </c>
      <c r="G38" s="10">
        <v>86</v>
      </c>
      <c r="H38" s="10">
        <v>85</v>
      </c>
      <c r="I38" s="10">
        <v>90</v>
      </c>
      <c r="J38" s="10">
        <v>88</v>
      </c>
      <c r="K38" s="14">
        <f t="shared" si="0"/>
        <v>86.6</v>
      </c>
      <c r="L38" s="15"/>
      <c r="M38" s="16"/>
    </row>
    <row r="39" spans="1:13" ht="15" customHeight="1">
      <c r="A39" s="10">
        <v>37</v>
      </c>
      <c r="B39" s="10" t="s">
        <v>106</v>
      </c>
      <c r="C39" s="10" t="s">
        <v>182</v>
      </c>
      <c r="D39" s="10" t="s">
        <v>183</v>
      </c>
      <c r="E39" s="10" t="s">
        <v>184</v>
      </c>
      <c r="F39" s="10">
        <v>90</v>
      </c>
      <c r="G39" s="10">
        <v>82</v>
      </c>
      <c r="H39" s="10">
        <v>80</v>
      </c>
      <c r="I39" s="10">
        <v>85</v>
      </c>
      <c r="J39" s="10">
        <v>95</v>
      </c>
      <c r="K39" s="14">
        <f t="shared" si="0"/>
        <v>86.4</v>
      </c>
      <c r="L39" s="15"/>
      <c r="M39" s="16"/>
    </row>
    <row r="40" spans="1:13" ht="15" customHeight="1">
      <c r="A40" s="10">
        <v>38</v>
      </c>
      <c r="B40" s="10" t="s">
        <v>98</v>
      </c>
      <c r="C40" s="10" t="s">
        <v>167</v>
      </c>
      <c r="D40" s="10" t="s">
        <v>185</v>
      </c>
      <c r="E40" s="10" t="s">
        <v>186</v>
      </c>
      <c r="F40" s="10">
        <v>83</v>
      </c>
      <c r="G40" s="10">
        <v>83</v>
      </c>
      <c r="H40" s="10">
        <v>80</v>
      </c>
      <c r="I40" s="10">
        <v>90</v>
      </c>
      <c r="J40" s="10">
        <v>90</v>
      </c>
      <c r="K40" s="14">
        <f t="shared" si="0"/>
        <v>85.2</v>
      </c>
      <c r="L40" s="15"/>
      <c r="M40" s="16"/>
    </row>
    <row r="41" spans="1:13" ht="15" customHeight="1">
      <c r="A41" s="10">
        <v>39</v>
      </c>
      <c r="B41" s="10" t="s">
        <v>94</v>
      </c>
      <c r="C41" s="10" t="s">
        <v>187</v>
      </c>
      <c r="D41" s="10" t="s">
        <v>188</v>
      </c>
      <c r="E41" s="10" t="s">
        <v>184</v>
      </c>
      <c r="F41" s="10">
        <v>87</v>
      </c>
      <c r="G41" s="10">
        <v>82</v>
      </c>
      <c r="H41" s="10">
        <v>80</v>
      </c>
      <c r="I41" s="10">
        <v>80</v>
      </c>
      <c r="J41" s="10">
        <v>95</v>
      </c>
      <c r="K41" s="14">
        <f t="shared" si="0"/>
        <v>84.8</v>
      </c>
      <c r="L41" s="15"/>
      <c r="M41" s="16"/>
    </row>
    <row r="42" spans="1:13" ht="15" customHeight="1">
      <c r="A42" s="10">
        <v>40</v>
      </c>
      <c r="B42" s="10" t="s">
        <v>98</v>
      </c>
      <c r="C42" s="10" t="s">
        <v>102</v>
      </c>
      <c r="D42" s="10" t="s">
        <v>189</v>
      </c>
      <c r="E42" s="10" t="s">
        <v>190</v>
      </c>
      <c r="F42" s="10">
        <v>80</v>
      </c>
      <c r="G42" s="10">
        <v>83</v>
      </c>
      <c r="H42" s="10">
        <v>80</v>
      </c>
      <c r="I42" s="10">
        <v>90</v>
      </c>
      <c r="J42" s="10">
        <v>90</v>
      </c>
      <c r="K42" s="14">
        <f t="shared" si="0"/>
        <v>84.6</v>
      </c>
      <c r="L42" s="15"/>
      <c r="M42" s="16"/>
    </row>
    <row r="43" spans="1:13" ht="15" customHeight="1">
      <c r="A43" s="10">
        <v>41</v>
      </c>
      <c r="B43" s="10" t="s">
        <v>94</v>
      </c>
      <c r="C43" s="10" t="s">
        <v>95</v>
      </c>
      <c r="D43" s="10" t="s">
        <v>191</v>
      </c>
      <c r="E43" s="10" t="s">
        <v>192</v>
      </c>
      <c r="F43" s="10">
        <v>80</v>
      </c>
      <c r="G43" s="10">
        <v>82</v>
      </c>
      <c r="H43" s="10">
        <v>80</v>
      </c>
      <c r="I43" s="10">
        <v>80</v>
      </c>
      <c r="J43" s="10">
        <v>95</v>
      </c>
      <c r="K43" s="14">
        <f t="shared" si="0"/>
        <v>83.4</v>
      </c>
      <c r="L43" s="15"/>
      <c r="M43" s="16"/>
    </row>
    <row r="44" spans="1:13" ht="15" customHeight="1">
      <c r="A44" s="10">
        <v>42</v>
      </c>
      <c r="B44" s="10" t="s">
        <v>98</v>
      </c>
      <c r="C44" s="10" t="s">
        <v>102</v>
      </c>
      <c r="D44" s="10" t="s">
        <v>193</v>
      </c>
      <c r="E44" s="10" t="s">
        <v>194</v>
      </c>
      <c r="F44" s="10">
        <v>79</v>
      </c>
      <c r="G44" s="10">
        <v>81</v>
      </c>
      <c r="H44" s="10">
        <v>80</v>
      </c>
      <c r="I44" s="10">
        <v>85</v>
      </c>
      <c r="J44" s="10">
        <v>80</v>
      </c>
      <c r="K44" s="14">
        <f t="shared" si="0"/>
        <v>81</v>
      </c>
      <c r="L44" s="15"/>
      <c r="M44" s="16"/>
    </row>
  </sheetData>
  <mergeCells count="1">
    <mergeCell ref="A1:M1"/>
  </mergeCells>
  <phoneticPr fontId="15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13" sqref="K13"/>
    </sheetView>
  </sheetViews>
  <sheetFormatPr defaultColWidth="8.875" defaultRowHeight="13.5"/>
  <cols>
    <col min="3" max="3" width="15.375" customWidth="1"/>
    <col min="4" max="13" width="8.875" customWidth="1"/>
  </cols>
  <sheetData>
    <row r="1" spans="1:15" s="57" customFormat="1" ht="54" customHeight="1">
      <c r="A1" s="56" t="s">
        <v>195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63" customFormat="1">
      <c r="A2" s="58" t="s">
        <v>1</v>
      </c>
      <c r="B2" s="58" t="s">
        <v>196</v>
      </c>
      <c r="C2" s="58" t="s">
        <v>84</v>
      </c>
      <c r="D2" s="59" t="s">
        <v>197</v>
      </c>
      <c r="E2" s="59"/>
      <c r="F2" s="59"/>
      <c r="G2" s="59"/>
      <c r="H2" s="58" t="s">
        <v>8</v>
      </c>
      <c r="I2" s="60" t="s">
        <v>198</v>
      </c>
      <c r="J2" s="58" t="s">
        <v>199</v>
      </c>
      <c r="K2" s="58"/>
      <c r="L2" s="60" t="s">
        <v>200</v>
      </c>
      <c r="M2" s="61" t="s">
        <v>201</v>
      </c>
      <c r="N2" s="59" t="s">
        <v>55</v>
      </c>
      <c r="O2" s="62" t="s">
        <v>202</v>
      </c>
    </row>
    <row r="3" spans="1:15" s="63" customFormat="1" ht="54">
      <c r="A3" s="58"/>
      <c r="B3" s="58"/>
      <c r="C3" s="58"/>
      <c r="D3" s="64" t="s">
        <v>203</v>
      </c>
      <c r="E3" s="64" t="s">
        <v>204</v>
      </c>
      <c r="F3" s="64" t="s">
        <v>205</v>
      </c>
      <c r="G3" s="64" t="s">
        <v>206</v>
      </c>
      <c r="H3" s="58"/>
      <c r="I3" s="60"/>
      <c r="J3" s="65" t="s">
        <v>207</v>
      </c>
      <c r="K3" s="66" t="s">
        <v>208</v>
      </c>
      <c r="L3" s="60"/>
      <c r="M3" s="61"/>
      <c r="N3" s="59"/>
      <c r="O3" s="62"/>
    </row>
    <row r="4" spans="1:15">
      <c r="A4" s="1">
        <v>1</v>
      </c>
      <c r="B4" s="2" t="s">
        <v>209</v>
      </c>
      <c r="C4" s="2" t="s">
        <v>210</v>
      </c>
      <c r="D4" s="2">
        <v>65</v>
      </c>
      <c r="E4" s="2">
        <v>63</v>
      </c>
      <c r="F4" s="3">
        <v>90</v>
      </c>
      <c r="G4" s="3">
        <v>65</v>
      </c>
      <c r="H4" s="4">
        <v>70.75</v>
      </c>
      <c r="I4" s="5">
        <v>42.45</v>
      </c>
      <c r="J4" s="3">
        <v>347</v>
      </c>
      <c r="K4" s="3">
        <v>34.700000000000003</v>
      </c>
      <c r="L4" s="6">
        <v>13.88</v>
      </c>
      <c r="M4" s="6">
        <v>56.33</v>
      </c>
      <c r="N4" s="3" t="s">
        <v>43</v>
      </c>
      <c r="O4" s="3" t="s">
        <v>211</v>
      </c>
    </row>
    <row r="5" spans="1:15">
      <c r="A5" s="1">
        <v>2</v>
      </c>
      <c r="B5" s="2" t="s">
        <v>150</v>
      </c>
      <c r="C5" s="2" t="s">
        <v>210</v>
      </c>
      <c r="D5" s="2">
        <v>75</v>
      </c>
      <c r="E5" s="2">
        <v>82</v>
      </c>
      <c r="F5" s="3">
        <v>80</v>
      </c>
      <c r="G5" s="3">
        <v>75</v>
      </c>
      <c r="H5" s="4">
        <v>78</v>
      </c>
      <c r="I5" s="5">
        <v>46.8</v>
      </c>
      <c r="J5" s="3">
        <v>236</v>
      </c>
      <c r="K5" s="3">
        <v>23.6</v>
      </c>
      <c r="L5" s="6">
        <v>9.44</v>
      </c>
      <c r="M5" s="6">
        <v>56.24</v>
      </c>
      <c r="N5" s="3" t="s">
        <v>43</v>
      </c>
      <c r="O5" s="3" t="s">
        <v>211</v>
      </c>
    </row>
    <row r="6" spans="1:15">
      <c r="A6" s="1">
        <v>3</v>
      </c>
      <c r="B6" s="2" t="s">
        <v>212</v>
      </c>
      <c r="C6" s="2" t="s">
        <v>213</v>
      </c>
      <c r="D6" s="2">
        <v>90</v>
      </c>
      <c r="E6" s="2">
        <v>82</v>
      </c>
      <c r="F6" s="3">
        <v>80</v>
      </c>
      <c r="G6" s="3">
        <v>85</v>
      </c>
      <c r="H6" s="4">
        <v>84.25</v>
      </c>
      <c r="I6" s="5">
        <v>50.55</v>
      </c>
      <c r="J6" s="3">
        <v>134</v>
      </c>
      <c r="K6" s="3">
        <v>13.4</v>
      </c>
      <c r="L6" s="6">
        <v>5.36</v>
      </c>
      <c r="M6" s="6">
        <v>55.91</v>
      </c>
      <c r="N6" s="7" t="s">
        <v>43</v>
      </c>
      <c r="O6" s="3" t="s">
        <v>211</v>
      </c>
    </row>
    <row r="7" spans="1:15">
      <c r="A7" s="1">
        <v>4</v>
      </c>
      <c r="B7" s="2" t="s">
        <v>154</v>
      </c>
      <c r="C7" s="2" t="s">
        <v>213</v>
      </c>
      <c r="D7" s="2">
        <v>85</v>
      </c>
      <c r="E7" s="2">
        <v>71</v>
      </c>
      <c r="F7" s="3">
        <v>80</v>
      </c>
      <c r="G7" s="3">
        <v>80</v>
      </c>
      <c r="H7" s="4">
        <v>79</v>
      </c>
      <c r="I7" s="5">
        <v>47.4</v>
      </c>
      <c r="J7" s="3">
        <v>165</v>
      </c>
      <c r="K7" s="3">
        <v>16.5</v>
      </c>
      <c r="L7" s="6">
        <v>6.6</v>
      </c>
      <c r="M7" s="6">
        <v>54</v>
      </c>
      <c r="N7" s="3" t="s">
        <v>44</v>
      </c>
      <c r="O7" s="3" t="s">
        <v>214</v>
      </c>
    </row>
    <row r="8" spans="1:15">
      <c r="A8" s="1">
        <v>5</v>
      </c>
      <c r="B8" s="2" t="s">
        <v>215</v>
      </c>
      <c r="C8" s="2" t="s">
        <v>216</v>
      </c>
      <c r="D8" s="2">
        <v>70</v>
      </c>
      <c r="E8" s="2">
        <v>80</v>
      </c>
      <c r="F8" s="3">
        <v>70</v>
      </c>
      <c r="G8" s="3">
        <v>65</v>
      </c>
      <c r="H8" s="4">
        <v>71.25</v>
      </c>
      <c r="I8" s="5">
        <v>42.75</v>
      </c>
      <c r="J8" s="3">
        <v>280</v>
      </c>
      <c r="K8" s="3">
        <v>28</v>
      </c>
      <c r="L8" s="6">
        <v>11.2</v>
      </c>
      <c r="M8" s="6">
        <v>53.95</v>
      </c>
      <c r="N8" s="3" t="s">
        <v>44</v>
      </c>
      <c r="O8" s="3" t="s">
        <v>214</v>
      </c>
    </row>
    <row r="9" spans="1:15">
      <c r="A9" s="1">
        <v>6</v>
      </c>
      <c r="B9" s="2" t="s">
        <v>217</v>
      </c>
      <c r="C9" s="2" t="s">
        <v>210</v>
      </c>
      <c r="D9" s="2">
        <v>80</v>
      </c>
      <c r="E9" s="2">
        <v>75</v>
      </c>
      <c r="F9" s="3">
        <v>60</v>
      </c>
      <c r="G9" s="3">
        <v>70</v>
      </c>
      <c r="H9" s="4">
        <v>71.25</v>
      </c>
      <c r="I9" s="5">
        <v>42.75</v>
      </c>
      <c r="J9" s="3">
        <v>263</v>
      </c>
      <c r="K9" s="3">
        <v>26.3</v>
      </c>
      <c r="L9" s="6">
        <v>10.52</v>
      </c>
      <c r="M9" s="6">
        <v>53.27</v>
      </c>
      <c r="N9" s="3" t="s">
        <v>44</v>
      </c>
      <c r="O9" s="3" t="s">
        <v>214</v>
      </c>
    </row>
    <row r="10" spans="1:15">
      <c r="A10" s="1">
        <v>7</v>
      </c>
      <c r="B10" s="2" t="s">
        <v>150</v>
      </c>
      <c r="C10" s="2" t="s">
        <v>210</v>
      </c>
      <c r="D10" s="2">
        <v>80</v>
      </c>
      <c r="E10" s="2">
        <v>82</v>
      </c>
      <c r="F10" s="3">
        <v>60</v>
      </c>
      <c r="G10" s="3">
        <v>88</v>
      </c>
      <c r="H10" s="4">
        <v>77.5</v>
      </c>
      <c r="I10" s="5">
        <v>46.5</v>
      </c>
      <c r="J10" s="3">
        <v>159</v>
      </c>
      <c r="K10" s="3">
        <v>15.9</v>
      </c>
      <c r="L10" s="6">
        <v>6.36</v>
      </c>
      <c r="M10" s="6">
        <v>52.86</v>
      </c>
      <c r="N10" s="3" t="s">
        <v>44</v>
      </c>
      <c r="O10" s="7" t="s">
        <v>214</v>
      </c>
    </row>
    <row r="11" spans="1:15">
      <c r="A11" s="1">
        <v>8</v>
      </c>
      <c r="B11" s="2" t="s">
        <v>218</v>
      </c>
      <c r="C11" s="2" t="s">
        <v>219</v>
      </c>
      <c r="D11" s="2">
        <v>70</v>
      </c>
      <c r="E11" s="2">
        <v>80</v>
      </c>
      <c r="F11" s="3">
        <v>95</v>
      </c>
      <c r="G11" s="3">
        <v>78</v>
      </c>
      <c r="H11" s="4">
        <v>80.75</v>
      </c>
      <c r="I11" s="5">
        <v>48.45</v>
      </c>
      <c r="J11" s="3">
        <v>79</v>
      </c>
      <c r="K11" s="3">
        <v>7.9</v>
      </c>
      <c r="L11" s="6">
        <v>3.16</v>
      </c>
      <c r="M11" s="6">
        <v>51.61</v>
      </c>
      <c r="N11" s="3" t="s">
        <v>44</v>
      </c>
      <c r="O11" s="3" t="s">
        <v>214</v>
      </c>
    </row>
    <row r="12" spans="1:15">
      <c r="A12" s="1">
        <v>9</v>
      </c>
      <c r="B12" s="1" t="s">
        <v>152</v>
      </c>
      <c r="C12" s="2" t="s">
        <v>220</v>
      </c>
      <c r="D12" s="2">
        <v>80</v>
      </c>
      <c r="E12" s="2">
        <v>82</v>
      </c>
      <c r="F12" s="3">
        <v>90</v>
      </c>
      <c r="G12" s="3">
        <v>65</v>
      </c>
      <c r="H12" s="4">
        <v>79.25</v>
      </c>
      <c r="I12" s="5">
        <v>47.55</v>
      </c>
      <c r="J12" s="3">
        <v>96</v>
      </c>
      <c r="K12" s="3">
        <v>9.6</v>
      </c>
      <c r="L12" s="6">
        <v>3.84</v>
      </c>
      <c r="M12" s="6">
        <v>51.39</v>
      </c>
      <c r="N12" s="3" t="s">
        <v>47</v>
      </c>
      <c r="O12" s="3" t="s">
        <v>221</v>
      </c>
    </row>
    <row r="13" spans="1:15">
      <c r="A13" s="1">
        <v>10</v>
      </c>
      <c r="B13" s="2" t="s">
        <v>222</v>
      </c>
      <c r="C13" s="2" t="s">
        <v>219</v>
      </c>
      <c r="D13" s="2">
        <v>65</v>
      </c>
      <c r="E13" s="2">
        <v>75</v>
      </c>
      <c r="F13" s="3">
        <v>86</v>
      </c>
      <c r="G13" s="3">
        <v>65</v>
      </c>
      <c r="H13" s="4">
        <v>72.75</v>
      </c>
      <c r="I13" s="5">
        <v>43.65</v>
      </c>
      <c r="J13" s="3">
        <v>117</v>
      </c>
      <c r="K13" s="3">
        <v>11.7</v>
      </c>
      <c r="L13" s="6">
        <v>4.68</v>
      </c>
      <c r="M13" s="6">
        <v>48.33</v>
      </c>
      <c r="N13" s="3" t="s">
        <v>47</v>
      </c>
      <c r="O13" s="3" t="s">
        <v>221</v>
      </c>
    </row>
    <row r="14" spans="1:15">
      <c r="A14" s="1">
        <v>11</v>
      </c>
      <c r="B14" s="2" t="s">
        <v>223</v>
      </c>
      <c r="C14" s="2" t="s">
        <v>224</v>
      </c>
      <c r="D14" s="2">
        <v>70</v>
      </c>
      <c r="E14" s="2">
        <v>62</v>
      </c>
      <c r="F14" s="3">
        <v>85</v>
      </c>
      <c r="G14" s="3">
        <v>70</v>
      </c>
      <c r="H14" s="4">
        <v>71.75</v>
      </c>
      <c r="I14" s="5">
        <v>43.05</v>
      </c>
      <c r="J14" s="3">
        <v>131</v>
      </c>
      <c r="K14" s="3">
        <v>13.1</v>
      </c>
      <c r="L14" s="6">
        <v>5.24</v>
      </c>
      <c r="M14" s="6">
        <v>48.29</v>
      </c>
      <c r="N14" s="3" t="s">
        <v>47</v>
      </c>
      <c r="O14" s="3" t="s">
        <v>221</v>
      </c>
    </row>
    <row r="15" spans="1:15">
      <c r="A15" s="1">
        <v>12</v>
      </c>
      <c r="B15" s="2" t="s">
        <v>225</v>
      </c>
      <c r="C15" s="2" t="s">
        <v>226</v>
      </c>
      <c r="D15" s="2">
        <v>90</v>
      </c>
      <c r="E15" s="2">
        <v>75</v>
      </c>
      <c r="F15" s="3">
        <v>72</v>
      </c>
      <c r="G15" s="3">
        <v>61</v>
      </c>
      <c r="H15" s="4">
        <v>74.5</v>
      </c>
      <c r="I15" s="5">
        <v>44.7</v>
      </c>
      <c r="J15" s="3">
        <v>85</v>
      </c>
      <c r="K15" s="3">
        <v>8.5</v>
      </c>
      <c r="L15" s="6">
        <v>3.4</v>
      </c>
      <c r="M15" s="6">
        <v>48.1</v>
      </c>
      <c r="N15" s="3" t="s">
        <v>47</v>
      </c>
      <c r="O15" s="3" t="s">
        <v>221</v>
      </c>
    </row>
    <row r="16" spans="1:15">
      <c r="A16" s="1">
        <v>13</v>
      </c>
      <c r="B16" s="2" t="s">
        <v>227</v>
      </c>
      <c r="C16" s="2" t="s">
        <v>228</v>
      </c>
      <c r="D16" s="2">
        <v>70</v>
      </c>
      <c r="E16" s="2">
        <v>70</v>
      </c>
      <c r="F16" s="3">
        <v>99</v>
      </c>
      <c r="G16" s="3">
        <v>62</v>
      </c>
      <c r="H16" s="4">
        <v>75.25</v>
      </c>
      <c r="I16" s="5">
        <v>45.15</v>
      </c>
      <c r="J16" s="3">
        <v>68</v>
      </c>
      <c r="K16" s="3">
        <v>6.8</v>
      </c>
      <c r="L16" s="6">
        <v>2.72</v>
      </c>
      <c r="M16" s="6">
        <v>47.87</v>
      </c>
      <c r="N16" s="3" t="s">
        <v>47</v>
      </c>
      <c r="O16" s="3" t="s">
        <v>221</v>
      </c>
    </row>
    <row r="17" spans="1:15">
      <c r="A17" s="1">
        <v>14</v>
      </c>
      <c r="B17" s="2" t="s">
        <v>229</v>
      </c>
      <c r="C17" s="2" t="s">
        <v>230</v>
      </c>
      <c r="D17" s="2">
        <v>60</v>
      </c>
      <c r="E17" s="2">
        <v>59</v>
      </c>
      <c r="F17" s="3">
        <v>82</v>
      </c>
      <c r="G17" s="3">
        <v>56</v>
      </c>
      <c r="H17" s="4">
        <v>64.25</v>
      </c>
      <c r="I17" s="5">
        <v>38.549999999999997</v>
      </c>
      <c r="J17" s="3">
        <v>230</v>
      </c>
      <c r="K17" s="3">
        <v>23</v>
      </c>
      <c r="L17" s="6">
        <v>9.1999999999999993</v>
      </c>
      <c r="M17" s="6">
        <v>47.75</v>
      </c>
      <c r="N17" s="3" t="s">
        <v>47</v>
      </c>
      <c r="O17" s="3" t="s">
        <v>221</v>
      </c>
    </row>
    <row r="18" spans="1:15">
      <c r="A18" s="1">
        <v>15</v>
      </c>
      <c r="B18" s="2" t="s">
        <v>231</v>
      </c>
      <c r="C18" s="2" t="s">
        <v>232</v>
      </c>
      <c r="D18" s="2">
        <v>60</v>
      </c>
      <c r="E18" s="2">
        <v>60</v>
      </c>
      <c r="F18" s="3">
        <v>74</v>
      </c>
      <c r="G18" s="3">
        <v>60</v>
      </c>
      <c r="H18" s="4">
        <v>63.5</v>
      </c>
      <c r="I18" s="5">
        <v>38.1</v>
      </c>
      <c r="J18" s="3">
        <v>228</v>
      </c>
      <c r="K18" s="3">
        <v>22.8</v>
      </c>
      <c r="L18" s="6">
        <v>9.1199999999999992</v>
      </c>
      <c r="M18" s="6">
        <v>47.22</v>
      </c>
      <c r="N18" s="3" t="s">
        <v>47</v>
      </c>
      <c r="O18" s="3" t="s">
        <v>221</v>
      </c>
    </row>
    <row r="19" spans="1:15">
      <c r="A19" s="1">
        <v>16</v>
      </c>
      <c r="B19" s="2" t="s">
        <v>233</v>
      </c>
      <c r="C19" s="2" t="s">
        <v>232</v>
      </c>
      <c r="D19" s="2">
        <v>70</v>
      </c>
      <c r="E19" s="2">
        <v>80</v>
      </c>
      <c r="F19" s="3">
        <v>82</v>
      </c>
      <c r="G19" s="3">
        <v>64</v>
      </c>
      <c r="H19" s="4">
        <v>74</v>
      </c>
      <c r="I19" s="5">
        <v>44.4</v>
      </c>
      <c r="J19" s="3">
        <v>56</v>
      </c>
      <c r="K19" s="3">
        <v>5.6</v>
      </c>
      <c r="L19" s="6">
        <v>2.2400000000000002</v>
      </c>
      <c r="M19" s="6">
        <v>46.64</v>
      </c>
      <c r="N19" s="3" t="s">
        <v>47</v>
      </c>
      <c r="O19" s="3" t="s">
        <v>221</v>
      </c>
    </row>
    <row r="20" spans="1:15">
      <c r="A20" s="1">
        <v>17</v>
      </c>
      <c r="B20" s="2" t="s">
        <v>234</v>
      </c>
      <c r="C20" s="2" t="s">
        <v>213</v>
      </c>
      <c r="D20" s="2">
        <v>75</v>
      </c>
      <c r="E20" s="2">
        <v>60</v>
      </c>
      <c r="F20" s="3">
        <v>95</v>
      </c>
      <c r="G20" s="3">
        <v>68</v>
      </c>
      <c r="H20" s="4">
        <v>74.5</v>
      </c>
      <c r="I20" s="5">
        <v>44.7</v>
      </c>
      <c r="J20" s="3">
        <v>46</v>
      </c>
      <c r="K20" s="3">
        <v>4.5999999999999996</v>
      </c>
      <c r="L20" s="6">
        <v>1.84</v>
      </c>
      <c r="M20" s="6">
        <v>46.54</v>
      </c>
      <c r="N20" s="3" t="s">
        <v>47</v>
      </c>
      <c r="O20" s="3" t="s">
        <v>221</v>
      </c>
    </row>
    <row r="21" spans="1:15">
      <c r="A21" s="1">
        <v>18</v>
      </c>
      <c r="B21" s="2" t="s">
        <v>235</v>
      </c>
      <c r="C21" s="2" t="s">
        <v>236</v>
      </c>
      <c r="D21" s="2">
        <v>75</v>
      </c>
      <c r="E21" s="2">
        <v>80</v>
      </c>
      <c r="F21" s="3">
        <v>70</v>
      </c>
      <c r="G21" s="3">
        <v>66</v>
      </c>
      <c r="H21" s="4">
        <v>72.75</v>
      </c>
      <c r="I21" s="5">
        <v>43.65</v>
      </c>
      <c r="J21" s="3">
        <v>55</v>
      </c>
      <c r="K21" s="3">
        <v>5.5</v>
      </c>
      <c r="L21" s="6">
        <v>2.2000000000000002</v>
      </c>
      <c r="M21" s="6">
        <v>45.85</v>
      </c>
      <c r="N21" s="3" t="s">
        <v>47</v>
      </c>
      <c r="O21" s="3" t="s">
        <v>221</v>
      </c>
    </row>
    <row r="22" spans="1:15">
      <c r="A22" s="1">
        <v>19</v>
      </c>
      <c r="B22" s="2" t="s">
        <v>237</v>
      </c>
      <c r="C22" s="2" t="s">
        <v>238</v>
      </c>
      <c r="D22" s="2">
        <v>75</v>
      </c>
      <c r="E22" s="2">
        <v>55</v>
      </c>
      <c r="F22" s="3">
        <v>98</v>
      </c>
      <c r="G22" s="3">
        <v>65</v>
      </c>
      <c r="H22" s="4">
        <v>73.25</v>
      </c>
      <c r="I22" s="5">
        <v>43.95</v>
      </c>
      <c r="J22" s="3">
        <v>39</v>
      </c>
      <c r="K22" s="3">
        <v>3.9</v>
      </c>
      <c r="L22" s="6">
        <v>1.56</v>
      </c>
      <c r="M22" s="6">
        <v>45.51</v>
      </c>
      <c r="N22" s="3"/>
      <c r="O22" s="3"/>
    </row>
    <row r="23" spans="1:15">
      <c r="A23" s="1">
        <v>20</v>
      </c>
      <c r="B23" s="2" t="s">
        <v>239</v>
      </c>
      <c r="C23" s="2" t="s">
        <v>240</v>
      </c>
      <c r="D23" s="2">
        <v>65</v>
      </c>
      <c r="E23" s="2">
        <v>70</v>
      </c>
      <c r="F23" s="3">
        <v>92</v>
      </c>
      <c r="G23" s="3">
        <v>57</v>
      </c>
      <c r="H23" s="4">
        <v>71</v>
      </c>
      <c r="I23" s="5">
        <v>42.6</v>
      </c>
      <c r="J23" s="3">
        <v>57</v>
      </c>
      <c r="K23" s="3">
        <v>5.7</v>
      </c>
      <c r="L23" s="6">
        <v>2.2799999999999998</v>
      </c>
      <c r="M23" s="6">
        <v>44.88</v>
      </c>
      <c r="N23" s="3"/>
      <c r="O23" s="3"/>
    </row>
    <row r="24" spans="1:15">
      <c r="A24" s="1">
        <v>21</v>
      </c>
      <c r="B24" s="2" t="s">
        <v>241</v>
      </c>
      <c r="C24" s="2" t="s">
        <v>242</v>
      </c>
      <c r="D24" s="2">
        <v>65</v>
      </c>
      <c r="E24" s="2">
        <v>80</v>
      </c>
      <c r="F24" s="3">
        <v>70</v>
      </c>
      <c r="G24" s="3">
        <v>68</v>
      </c>
      <c r="H24" s="4">
        <v>70.75</v>
      </c>
      <c r="I24" s="5">
        <v>42.45</v>
      </c>
      <c r="J24" s="3">
        <v>33</v>
      </c>
      <c r="K24" s="3">
        <v>3.3</v>
      </c>
      <c r="L24" s="6">
        <v>1.32</v>
      </c>
      <c r="M24" s="6">
        <v>43.77</v>
      </c>
      <c r="N24" s="3"/>
      <c r="O24" s="3"/>
    </row>
    <row r="25" spans="1:15">
      <c r="A25" s="1">
        <v>22</v>
      </c>
      <c r="B25" s="2" t="s">
        <v>243</v>
      </c>
      <c r="C25" s="2" t="s">
        <v>244</v>
      </c>
      <c r="D25" s="2">
        <v>55</v>
      </c>
      <c r="E25" s="2">
        <v>60</v>
      </c>
      <c r="F25" s="3">
        <v>75</v>
      </c>
      <c r="G25" s="3">
        <v>70</v>
      </c>
      <c r="H25" s="4">
        <v>65</v>
      </c>
      <c r="I25" s="5">
        <v>39</v>
      </c>
      <c r="J25" s="3">
        <v>100</v>
      </c>
      <c r="K25" s="3">
        <v>10</v>
      </c>
      <c r="L25" s="6">
        <v>4</v>
      </c>
      <c r="M25" s="6">
        <v>43</v>
      </c>
      <c r="N25" s="3"/>
      <c r="O25" s="3"/>
    </row>
    <row r="26" spans="1:15">
      <c r="A26" s="1">
        <v>23</v>
      </c>
      <c r="B26" s="2" t="s">
        <v>245</v>
      </c>
      <c r="C26" s="2" t="s">
        <v>224</v>
      </c>
      <c r="D26" s="2">
        <v>65</v>
      </c>
      <c r="E26" s="2">
        <v>72</v>
      </c>
      <c r="F26" s="3">
        <v>75</v>
      </c>
      <c r="G26" s="3">
        <v>60</v>
      </c>
      <c r="H26" s="4">
        <v>68</v>
      </c>
      <c r="I26" s="5">
        <v>40.799999999999997</v>
      </c>
      <c r="J26" s="3">
        <v>46</v>
      </c>
      <c r="K26" s="3">
        <v>4.5999999999999996</v>
      </c>
      <c r="L26" s="6">
        <v>1.84</v>
      </c>
      <c r="M26" s="6">
        <v>42.64</v>
      </c>
      <c r="N26" s="3"/>
      <c r="O26" s="3"/>
    </row>
    <row r="27" spans="1:15">
      <c r="A27" s="1">
        <v>24</v>
      </c>
      <c r="B27" s="2" t="s">
        <v>246</v>
      </c>
      <c r="C27" s="2" t="s">
        <v>247</v>
      </c>
      <c r="D27" s="2">
        <v>65</v>
      </c>
      <c r="E27" s="2">
        <v>65</v>
      </c>
      <c r="F27" s="3">
        <v>75</v>
      </c>
      <c r="G27" s="3">
        <v>62</v>
      </c>
      <c r="H27" s="4">
        <v>66.75</v>
      </c>
      <c r="I27" s="5">
        <v>40.049999999999997</v>
      </c>
      <c r="J27" s="3">
        <v>44</v>
      </c>
      <c r="K27" s="3">
        <v>4.4000000000000004</v>
      </c>
      <c r="L27" s="6">
        <v>1.76</v>
      </c>
      <c r="M27" s="6">
        <v>41.81</v>
      </c>
      <c r="N27" s="3"/>
      <c r="O27" s="3"/>
    </row>
    <row r="28" spans="1:15">
      <c r="A28" s="1">
        <v>25</v>
      </c>
      <c r="B28" s="2" t="s">
        <v>248</v>
      </c>
      <c r="C28" s="2" t="s">
        <v>247</v>
      </c>
      <c r="D28" s="2">
        <v>60</v>
      </c>
      <c r="E28" s="2">
        <v>68</v>
      </c>
      <c r="F28" s="3">
        <v>78</v>
      </c>
      <c r="G28" s="3">
        <v>60</v>
      </c>
      <c r="H28" s="4">
        <v>66.5</v>
      </c>
      <c r="I28" s="5">
        <v>39.9</v>
      </c>
      <c r="J28" s="3">
        <v>47</v>
      </c>
      <c r="K28" s="3">
        <v>4.7</v>
      </c>
      <c r="L28" s="6">
        <v>1.88</v>
      </c>
      <c r="M28" s="6">
        <v>41.78</v>
      </c>
      <c r="N28" s="3"/>
      <c r="O28" s="3"/>
    </row>
    <row r="29" spans="1:15">
      <c r="A29" s="1">
        <v>26</v>
      </c>
      <c r="B29" s="2" t="s">
        <v>142</v>
      </c>
      <c r="C29" s="2" t="s">
        <v>220</v>
      </c>
      <c r="D29" s="2">
        <v>55</v>
      </c>
      <c r="E29" s="2">
        <v>65</v>
      </c>
      <c r="F29" s="3">
        <v>70</v>
      </c>
      <c r="G29" s="3">
        <v>60</v>
      </c>
      <c r="H29" s="4">
        <v>62.5</v>
      </c>
      <c r="I29" s="5">
        <v>37.5</v>
      </c>
      <c r="J29" s="3">
        <v>63</v>
      </c>
      <c r="K29" s="3">
        <v>6.3</v>
      </c>
      <c r="L29" s="6">
        <v>2.52</v>
      </c>
      <c r="M29" s="6">
        <v>40.020000000000003</v>
      </c>
      <c r="N29" s="3"/>
      <c r="O29" s="3"/>
    </row>
    <row r="30" spans="1:15">
      <c r="A30" s="1">
        <v>27</v>
      </c>
      <c r="B30" s="2" t="s">
        <v>249</v>
      </c>
      <c r="C30" s="2" t="s">
        <v>213</v>
      </c>
      <c r="D30" s="2">
        <v>70</v>
      </c>
      <c r="E30" s="2">
        <v>56</v>
      </c>
      <c r="F30" s="3">
        <v>70</v>
      </c>
      <c r="G30" s="3">
        <v>50</v>
      </c>
      <c r="H30" s="4">
        <v>61.5</v>
      </c>
      <c r="I30" s="5">
        <v>36.9</v>
      </c>
      <c r="J30" s="3">
        <v>65</v>
      </c>
      <c r="K30" s="3">
        <v>6.5</v>
      </c>
      <c r="L30" s="6">
        <v>2.6</v>
      </c>
      <c r="M30" s="6">
        <v>39.5</v>
      </c>
      <c r="N30" s="3"/>
      <c r="O30" s="3"/>
    </row>
  </sheetData>
  <mergeCells count="12">
    <mergeCell ref="A1:O1"/>
    <mergeCell ref="D2:G2"/>
    <mergeCell ref="J2:K2"/>
    <mergeCell ref="A2:A3"/>
    <mergeCell ref="B2:B3"/>
    <mergeCell ref="C2:C3"/>
    <mergeCell ref="H2:H3"/>
    <mergeCell ref="I2:I3"/>
    <mergeCell ref="L2:L3"/>
    <mergeCell ref="M2:M3"/>
    <mergeCell ref="N2:N3"/>
    <mergeCell ref="O2:O3"/>
  </mergeCells>
  <phoneticPr fontId="15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各系总成绩</vt:lpstr>
      <vt:lpstr>宿舍评比</vt:lpstr>
      <vt:lpstr>素质拓展</vt:lpstr>
      <vt:lpstr>知识竞赛</vt:lpstr>
      <vt:lpstr>手工制品</vt:lpstr>
      <vt:lpstr>摄影展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王红军</cp:lastModifiedBy>
  <cp:lastPrinted>2018-06-03T10:43:00Z</cp:lastPrinted>
  <dcterms:created xsi:type="dcterms:W3CDTF">2018-02-27T11:14:00Z</dcterms:created>
  <dcterms:modified xsi:type="dcterms:W3CDTF">2018-06-05T01:26:53Z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